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2" activeTab="2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2025-2027'!$H$2:$AF$1037</definedName>
    <definedName name="_xlnm.Print_Area" localSheetId="2">'Р., Пр.2025-2027'!$A$1:$F$61</definedName>
    <definedName name="_xlnm.Print_Area" localSheetId="0">'Функц. 2025-2027'!$A$1:$K$904</definedName>
    <definedName name="_xlnm.Print_Area" localSheetId="1">'Целевые 2025-2027'!$A$1:$I$736</definedName>
  </definedNames>
  <calcPr calcId="145621"/>
  <fileRecoveryPr repairLoad="1"/>
</workbook>
</file>

<file path=xl/calcChain.xml><?xml version="1.0" encoding="utf-8"?>
<calcChain xmlns="http://schemas.openxmlformats.org/spreadsheetml/2006/main">
  <c r="G843" i="7" l="1"/>
  <c r="G842" i="7"/>
  <c r="J842" i="7"/>
  <c r="F842" i="7"/>
  <c r="J843" i="7"/>
  <c r="F106" i="9" s="1"/>
  <c r="F105" i="9" s="1"/>
  <c r="H843" i="7"/>
  <c r="I843" i="7" s="1"/>
  <c r="I842" i="7" s="1"/>
  <c r="F843" i="7"/>
  <c r="D106" i="9" s="1"/>
  <c r="D105" i="9" s="1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7" i="2"/>
  <c r="AD456" i="2" s="1"/>
  <c r="AD455" i="2" s="1"/>
  <c r="AD454" i="2" s="1"/>
  <c r="AD453" i="2" s="1"/>
  <c r="AD452" i="2" s="1"/>
  <c r="J174" i="7"/>
  <c r="J173" i="7" s="1"/>
  <c r="H174" i="7"/>
  <c r="H173" i="7" s="1"/>
  <c r="F174" i="7"/>
  <c r="F173" i="7" s="1"/>
  <c r="J176" i="7"/>
  <c r="F480" i="9" s="1"/>
  <c r="F479" i="9" s="1"/>
  <c r="H176" i="7"/>
  <c r="H175" i="7" s="1"/>
  <c r="F176" i="7"/>
  <c r="D480" i="9" s="1"/>
  <c r="D479" i="9" s="1"/>
  <c r="AE102" i="2"/>
  <c r="AF102" i="2"/>
  <c r="AE104" i="2"/>
  <c r="AF104" i="2"/>
  <c r="AE101" i="2"/>
  <c r="AD102" i="2"/>
  <c r="AD101" i="2" s="1"/>
  <c r="AD104" i="2"/>
  <c r="AE108" i="2"/>
  <c r="AF108" i="2"/>
  <c r="AD109" i="2"/>
  <c r="F182" i="7" s="1"/>
  <c r="AD110" i="2"/>
  <c r="AE110" i="2"/>
  <c r="AF110" i="2"/>
  <c r="AF631" i="2"/>
  <c r="AE631" i="2"/>
  <c r="AD631" i="2"/>
  <c r="AF797" i="2"/>
  <c r="AE797" i="2"/>
  <c r="AD797" i="2"/>
  <c r="J610" i="7"/>
  <c r="F98" i="9" s="1"/>
  <c r="F97" i="9" s="1"/>
  <c r="H610" i="7"/>
  <c r="E98" i="9" s="1"/>
  <c r="E97" i="9" s="1"/>
  <c r="F610" i="7"/>
  <c r="F609" i="7" s="1"/>
  <c r="AE669" i="2"/>
  <c r="AF669" i="2"/>
  <c r="AD669" i="2"/>
  <c r="AD672" i="2"/>
  <c r="J311" i="7"/>
  <c r="J310" i="7" s="1"/>
  <c r="H311" i="7"/>
  <c r="H310" i="7" s="1"/>
  <c r="F311" i="7"/>
  <c r="F310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E106" i="9" l="1"/>
  <c r="E105" i="9" s="1"/>
  <c r="AF107" i="2"/>
  <c r="K843" i="7"/>
  <c r="K842" i="7" s="1"/>
  <c r="H842" i="7"/>
  <c r="F175" i="7"/>
  <c r="D478" i="9"/>
  <c r="D477" i="9" s="1"/>
  <c r="E478" i="9"/>
  <c r="E477" i="9" s="1"/>
  <c r="F478" i="9"/>
  <c r="F477" i="9" s="1"/>
  <c r="J175" i="7"/>
  <c r="E480" i="9"/>
  <c r="E479" i="9" s="1"/>
  <c r="AF101" i="2"/>
  <c r="AE107" i="2"/>
  <c r="AD108" i="2"/>
  <c r="AD107" i="2" s="1"/>
  <c r="D98" i="9"/>
  <c r="D97" i="9" s="1"/>
  <c r="D249" i="9"/>
  <c r="D248" i="9" s="1"/>
  <c r="G311" i="7"/>
  <c r="G310" i="7" s="1"/>
  <c r="E249" i="9"/>
  <c r="E248" i="9" s="1"/>
  <c r="F249" i="9"/>
  <c r="F248" i="9" s="1"/>
  <c r="AD410" i="2" l="1"/>
  <c r="AD925" i="2"/>
  <c r="AD408" i="2"/>
  <c r="AD827" i="2"/>
  <c r="AD698" i="2"/>
  <c r="F638" i="7" s="1"/>
  <c r="F637" i="7" s="1"/>
  <c r="F636" i="7" s="1"/>
  <c r="F635" i="7" s="1"/>
  <c r="AD913" i="2"/>
  <c r="AD595" i="2"/>
  <c r="AD592" i="2"/>
  <c r="AD589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9" i="7"/>
  <c r="J428" i="7" s="1"/>
  <c r="J427" i="7" s="1"/>
  <c r="H429" i="7"/>
  <c r="H428" i="7" s="1"/>
  <c r="H427" i="7" s="1"/>
  <c r="F429" i="7"/>
  <c r="F428" i="7" s="1"/>
  <c r="F427" i="7" s="1"/>
  <c r="AE872" i="2"/>
  <c r="AF872" i="2"/>
  <c r="AF871" i="2" s="1"/>
  <c r="AE871" i="2"/>
  <c r="AD872" i="2"/>
  <c r="AD871" i="2" s="1"/>
  <c r="AD919" i="2"/>
  <c r="J638" i="7"/>
  <c r="J637" i="7" s="1"/>
  <c r="J636" i="7" s="1"/>
  <c r="J635" i="7" s="1"/>
  <c r="H638" i="7"/>
  <c r="H637" i="7" s="1"/>
  <c r="H636" i="7" s="1"/>
  <c r="H635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9" i="2" l="1"/>
  <c r="AD61" i="2" l="1"/>
  <c r="AE919" i="2"/>
  <c r="I423" i="7"/>
  <c r="I422" i="7" s="1"/>
  <c r="I418" i="7" s="1"/>
  <c r="AE916" i="2" l="1"/>
  <c r="AE868" i="2"/>
  <c r="AD868" i="2"/>
  <c r="AE736" i="2"/>
  <c r="AD736" i="2"/>
  <c r="AD953" i="2"/>
  <c r="AD939" i="2"/>
  <c r="AD293" i="2"/>
  <c r="AD233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71" i="7"/>
  <c r="J70" i="7" s="1"/>
  <c r="H71" i="7"/>
  <c r="H70" i="7" s="1"/>
  <c r="F71" i="7"/>
  <c r="D443" i="9" s="1"/>
  <c r="D442" i="9" s="1"/>
  <c r="AE44" i="2"/>
  <c r="AF44" i="2"/>
  <c r="AD44" i="2"/>
  <c r="AD491" i="2"/>
  <c r="AD515" i="2"/>
  <c r="AD512" i="2"/>
  <c r="AD1028" i="2"/>
  <c r="AD78" i="2"/>
  <c r="AD80" i="2"/>
  <c r="J547" i="7"/>
  <c r="F669" i="9" s="1"/>
  <c r="F668" i="9" s="1"/>
  <c r="H547" i="7"/>
  <c r="E669" i="9" s="1"/>
  <c r="E668" i="9" s="1"/>
  <c r="F547" i="7"/>
  <c r="D669" i="9" s="1"/>
  <c r="D668" i="9" s="1"/>
  <c r="AE954" i="2"/>
  <c r="AF954" i="2"/>
  <c r="AD954" i="2"/>
  <c r="AE858" i="2"/>
  <c r="F70" i="7" l="1"/>
  <c r="E443" i="9"/>
  <c r="E442" i="9" s="1"/>
  <c r="F443" i="9"/>
  <c r="F442" i="9" s="1"/>
  <c r="F546" i="7"/>
  <c r="J546" i="7"/>
  <c r="H546" i="7"/>
  <c r="G424" i="7" l="1"/>
  <c r="F375" i="9"/>
  <c r="F374" i="9" s="1"/>
  <c r="F373" i="9" s="1"/>
  <c r="G413" i="7"/>
  <c r="I413" i="7"/>
  <c r="I412" i="7" s="1"/>
  <c r="J413" i="7"/>
  <c r="J412" i="7" s="1"/>
  <c r="G412" i="7"/>
  <c r="G405" i="7" s="1"/>
  <c r="H414" i="7"/>
  <c r="E375" i="9" s="1"/>
  <c r="E374" i="9" s="1"/>
  <c r="E373" i="9" s="1"/>
  <c r="AE857" i="2"/>
  <c r="AE856" i="2" s="1"/>
  <c r="AF857" i="2"/>
  <c r="AF856" i="2" s="1"/>
  <c r="AD858" i="2"/>
  <c r="AD857" i="2" s="1"/>
  <c r="AD856" i="2" s="1"/>
  <c r="AD443" i="2"/>
  <c r="F414" i="7" l="1"/>
  <c r="D375" i="9" s="1"/>
  <c r="D374" i="9" s="1"/>
  <c r="D373" i="9" s="1"/>
  <c r="H413" i="7"/>
  <c r="H412" i="7" s="1"/>
  <c r="AE378" i="2"/>
  <c r="AF378" i="2"/>
  <c r="AD378" i="2"/>
  <c r="AD375" i="2"/>
  <c r="F413" i="7" l="1"/>
  <c r="F412" i="7" s="1"/>
  <c r="G485" i="7"/>
  <c r="G487" i="7" l="1"/>
  <c r="AE77" i="2"/>
  <c r="AF77" i="2"/>
  <c r="AD77" i="2"/>
  <c r="AD82" i="2"/>
  <c r="AD318" i="2"/>
  <c r="AD898" i="2"/>
  <c r="AD519" i="2"/>
  <c r="AD549" i="2" l="1"/>
  <c r="AE663" i="2"/>
  <c r="AD663" i="2"/>
  <c r="E604" i="9"/>
  <c r="F604" i="9"/>
  <c r="G486" i="7"/>
  <c r="H486" i="7"/>
  <c r="J486" i="7"/>
  <c r="F487" i="7"/>
  <c r="D605" i="9" s="1"/>
  <c r="D604" i="9" s="1"/>
  <c r="F485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6" i="7" l="1"/>
  <c r="J458" i="7"/>
  <c r="F285" i="9" s="1"/>
  <c r="F284" i="9" s="1"/>
  <c r="H458" i="7"/>
  <c r="E285" i="9" s="1"/>
  <c r="E284" i="9" s="1"/>
  <c r="F458" i="7"/>
  <c r="F457" i="7" s="1"/>
  <c r="AE299" i="2"/>
  <c r="AF299" i="2"/>
  <c r="AD298" i="2"/>
  <c r="AD299" i="2"/>
  <c r="J457" i="7" l="1"/>
  <c r="H457" i="7"/>
  <c r="D285" i="9"/>
  <c r="D284" i="9" s="1"/>
  <c r="AD622" i="2"/>
  <c r="G494" i="7" l="1"/>
  <c r="G404" i="7"/>
  <c r="AE691" i="2"/>
  <c r="AE559" i="2"/>
  <c r="AE694" i="2" l="1"/>
  <c r="AE240" i="2" l="1"/>
  <c r="AD240" i="2"/>
  <c r="AF559" i="2"/>
  <c r="J634" i="7"/>
  <c r="F134" i="9" s="1"/>
  <c r="F133" i="9" s="1"/>
  <c r="F132" i="9" s="1"/>
  <c r="H634" i="7"/>
  <c r="H633" i="7" s="1"/>
  <c r="H632" i="7" s="1"/>
  <c r="F634" i="7"/>
  <c r="G633" i="7" s="1"/>
  <c r="G632" i="7" s="1"/>
  <c r="AE693" i="2"/>
  <c r="AE692" i="2" s="1"/>
  <c r="AF693" i="2"/>
  <c r="AF692" i="2" s="1"/>
  <c r="AD693" i="2"/>
  <c r="AD692" i="2" s="1"/>
  <c r="J633" i="7" l="1"/>
  <c r="J632" i="7" s="1"/>
  <c r="E134" i="9"/>
  <c r="E133" i="9" s="1"/>
  <c r="E132" i="9" s="1"/>
  <c r="I633" i="7"/>
  <c r="I632" i="7" s="1"/>
  <c r="F633" i="7"/>
  <c r="F632" i="7" s="1"/>
  <c r="D134" i="9"/>
  <c r="D133" i="9" s="1"/>
  <c r="D132" i="9" s="1"/>
  <c r="AD428" i="2"/>
  <c r="AD905" i="2" l="1"/>
  <c r="AD848" i="2" l="1"/>
  <c r="J142" i="7" l="1"/>
  <c r="J141" i="7" s="1"/>
  <c r="H142" i="7"/>
  <c r="H141" i="7" s="1"/>
  <c r="F142" i="7"/>
  <c r="F141" i="7" s="1"/>
  <c r="AD576" i="2"/>
  <c r="F136" i="7" s="1"/>
  <c r="AE577" i="2"/>
  <c r="AF577" i="2"/>
  <c r="AD577" i="2"/>
  <c r="AD86" i="2"/>
  <c r="AD88" i="2"/>
  <c r="AD584" i="2"/>
  <c r="AD582" i="2"/>
  <c r="D405" i="9" l="1"/>
  <c r="D404" i="9" s="1"/>
  <c r="E405" i="9"/>
  <c r="E404" i="9" s="1"/>
  <c r="F405" i="9"/>
  <c r="F404" i="9" s="1"/>
  <c r="J855" i="7"/>
  <c r="F337" i="9" s="1"/>
  <c r="F336" i="9" s="1"/>
  <c r="F335" i="9" s="1"/>
  <c r="H855" i="7"/>
  <c r="H854" i="7" s="1"/>
  <c r="H853" i="7" s="1"/>
  <c r="F855" i="7"/>
  <c r="D337" i="9" s="1"/>
  <c r="D336" i="9" s="1"/>
  <c r="D335" i="9" s="1"/>
  <c r="AE993" i="2"/>
  <c r="AE992" i="2" s="1"/>
  <c r="AF993" i="2"/>
  <c r="AF992" i="2" s="1"/>
  <c r="AD993" i="2"/>
  <c r="AD992" i="2" s="1"/>
  <c r="J479" i="7"/>
  <c r="J478" i="7" s="1"/>
  <c r="J477" i="7" s="1"/>
  <c r="H479" i="7"/>
  <c r="H478" i="7" s="1"/>
  <c r="F479" i="7"/>
  <c r="D597" i="9" s="1"/>
  <c r="D596" i="9" s="1"/>
  <c r="D595" i="9" s="1"/>
  <c r="AE891" i="2"/>
  <c r="AE890" i="2" s="1"/>
  <c r="AF891" i="2"/>
  <c r="AF890" i="2" s="1"/>
  <c r="AD891" i="2"/>
  <c r="AD890" i="2" s="1"/>
  <c r="F854" i="7" l="1"/>
  <c r="F853" i="7" s="1"/>
  <c r="J854" i="7"/>
  <c r="J853" i="7" s="1"/>
  <c r="E337" i="9"/>
  <c r="E336" i="9" s="1"/>
  <c r="E335" i="9" s="1"/>
  <c r="E597" i="9"/>
  <c r="E596" i="9" s="1"/>
  <c r="E595" i="9" s="1"/>
  <c r="H477" i="7"/>
  <c r="F597" i="9"/>
  <c r="F596" i="9" s="1"/>
  <c r="F595" i="9" s="1"/>
  <c r="F478" i="7"/>
  <c r="F477" i="7" s="1"/>
  <c r="J218" i="7"/>
  <c r="F218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91" i="7"/>
  <c r="F495" i="9" s="1"/>
  <c r="F494" i="9" s="1"/>
  <c r="H191" i="7"/>
  <c r="E495" i="9" s="1"/>
  <c r="E494" i="9" s="1"/>
  <c r="F191" i="7"/>
  <c r="F190" i="7" s="1"/>
  <c r="AE117" i="2"/>
  <c r="AF117" i="2"/>
  <c r="AD117" i="2"/>
  <c r="AD116" i="2"/>
  <c r="H218" i="7" l="1"/>
  <c r="H190" i="7"/>
  <c r="J190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72" i="7"/>
  <c r="F322" i="9" s="1"/>
  <c r="F321" i="9" s="1"/>
  <c r="H272" i="7"/>
  <c r="E322" i="9" s="1"/>
  <c r="E321" i="9" s="1"/>
  <c r="J271" i="7" l="1"/>
  <c r="H271" i="7"/>
  <c r="AD195" i="2"/>
  <c r="AE192" i="2"/>
  <c r="AF192" i="2"/>
  <c r="AD193" i="2"/>
  <c r="AD192" i="2" l="1"/>
  <c r="F272" i="7"/>
  <c r="H520" i="7"/>
  <c r="E645" i="9" s="1"/>
  <c r="D322" i="9" l="1"/>
  <c r="D321" i="9" s="1"/>
  <c r="F271" i="7"/>
  <c r="J520" i="7"/>
  <c r="F645" i="9" s="1"/>
  <c r="H519" i="7"/>
  <c r="H518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71" i="7"/>
  <c r="F475" i="9" s="1"/>
  <c r="F474" i="9" s="1"/>
  <c r="H171" i="7"/>
  <c r="E475" i="9" s="1"/>
  <c r="E474" i="9" s="1"/>
  <c r="F171" i="7"/>
  <c r="D475" i="9" s="1"/>
  <c r="D474" i="9" s="1"/>
  <c r="AE99" i="2"/>
  <c r="AF99" i="2"/>
  <c r="AD99" i="2"/>
  <c r="AD98" i="2"/>
  <c r="J519" i="7" l="1"/>
  <c r="J518" i="7" s="1"/>
  <c r="F170" i="7"/>
  <c r="J170" i="7"/>
  <c r="H170" i="7"/>
  <c r="AD902" i="2"/>
  <c r="J583" i="7" l="1"/>
  <c r="J582" i="7" s="1"/>
  <c r="J581" i="7" s="1"/>
  <c r="H583" i="7"/>
  <c r="H582" i="7" s="1"/>
  <c r="H581" i="7" s="1"/>
  <c r="F583" i="7"/>
  <c r="D91" i="9" s="1"/>
  <c r="D90" i="9" s="1"/>
  <c r="D89" i="9" s="1"/>
  <c r="AE642" i="2"/>
  <c r="AE641" i="2" s="1"/>
  <c r="AF642" i="2"/>
  <c r="AF641" i="2" s="1"/>
  <c r="AD642" i="2"/>
  <c r="AD641" i="2" s="1"/>
  <c r="F91" i="9" l="1"/>
  <c r="F90" i="9" s="1"/>
  <c r="F89" i="9" s="1"/>
  <c r="E91" i="9"/>
  <c r="E90" i="9" s="1"/>
  <c r="E89" i="9" s="1"/>
  <c r="F582" i="7"/>
  <c r="F581" i="7" s="1"/>
  <c r="AD895" i="2" l="1"/>
  <c r="AD889" i="2"/>
  <c r="AD323" i="2"/>
  <c r="F520" i="7" s="1"/>
  <c r="F519" i="7" l="1"/>
  <c r="F518" i="7" s="1"/>
  <c r="D645" i="9"/>
  <c r="H438" i="7"/>
  <c r="E465" i="9" s="1"/>
  <c r="E464" i="9" s="1"/>
  <c r="E463" i="9" s="1"/>
  <c r="J438" i="7"/>
  <c r="J437" i="7" s="1"/>
  <c r="F438" i="7"/>
  <c r="F437" i="7" s="1"/>
  <c r="F436" i="7" s="1"/>
  <c r="F435" i="7" s="1"/>
  <c r="F434" i="7" s="1"/>
  <c r="F433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6" i="7"/>
  <c r="J475" i="7" s="1"/>
  <c r="J474" i="7" s="1"/>
  <c r="H476" i="7"/>
  <c r="H475" i="7" s="1"/>
  <c r="H474" i="7" s="1"/>
  <c r="F476" i="7"/>
  <c r="D594" i="9" s="1"/>
  <c r="D593" i="9" s="1"/>
  <c r="D592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2" i="9" s="1"/>
  <c r="D731" i="9" s="1"/>
  <c r="D730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8" i="7"/>
  <c r="F61" i="9" s="1"/>
  <c r="F60" i="9" s="1"/>
  <c r="F59" i="9" s="1"/>
  <c r="F58" i="9" s="1"/>
  <c r="H798" i="7"/>
  <c r="E61" i="9" s="1"/>
  <c r="E60" i="9" s="1"/>
  <c r="E59" i="9" s="1"/>
  <c r="E58" i="9" s="1"/>
  <c r="F798" i="7"/>
  <c r="F797" i="7" s="1"/>
  <c r="F796" i="7" s="1"/>
  <c r="F795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6" i="7" l="1"/>
  <c r="J435" i="7" s="1"/>
  <c r="J434" i="7" s="1"/>
  <c r="J433" i="7" s="1"/>
  <c r="F465" i="9"/>
  <c r="F464" i="9" s="1"/>
  <c r="F463" i="9" s="1"/>
  <c r="H437" i="7"/>
  <c r="H436" i="7" s="1"/>
  <c r="H435" i="7" s="1"/>
  <c r="H434" i="7" s="1"/>
  <c r="H433" i="7" s="1"/>
  <c r="D465" i="9"/>
  <c r="D464" i="9" s="1"/>
  <c r="D463" i="9" s="1"/>
  <c r="F475" i="7"/>
  <c r="F474" i="7" s="1"/>
  <c r="E594" i="9"/>
  <c r="E593" i="9" s="1"/>
  <c r="E592" i="9" s="1"/>
  <c r="F594" i="9"/>
  <c r="F593" i="9" s="1"/>
  <c r="F592" i="9" s="1"/>
  <c r="F302" i="7"/>
  <c r="F301" i="7" s="1"/>
  <c r="F300" i="7" s="1"/>
  <c r="F299" i="7" s="1"/>
  <c r="F732" i="9"/>
  <c r="F731" i="9" s="1"/>
  <c r="F730" i="9" s="1"/>
  <c r="E732" i="9"/>
  <c r="E731" i="9" s="1"/>
  <c r="E730" i="9" s="1"/>
  <c r="J797" i="7"/>
  <c r="J796" i="7" s="1"/>
  <c r="J795" i="7" s="1"/>
  <c r="H797" i="7"/>
  <c r="H796" i="7" s="1"/>
  <c r="H795" i="7" s="1"/>
  <c r="D61" i="9"/>
  <c r="D60" i="9" s="1"/>
  <c r="D59" i="9" s="1"/>
  <c r="D58" i="9" s="1"/>
  <c r="AD339" i="2"/>
  <c r="AD254" i="2"/>
  <c r="AD258" i="2"/>
  <c r="G757" i="7"/>
  <c r="I757" i="7"/>
  <c r="J765" i="7"/>
  <c r="F28" i="9" s="1"/>
  <c r="F27" i="9" s="1"/>
  <c r="F26" i="9" s="1"/>
  <c r="F25" i="9" s="1"/>
  <c r="H765" i="7"/>
  <c r="E28" i="9" s="1"/>
  <c r="E27" i="9" s="1"/>
  <c r="E26" i="9" s="1"/>
  <c r="E25" i="9" s="1"/>
  <c r="F765" i="7"/>
  <c r="D28" i="9" s="1"/>
  <c r="D27" i="9" s="1"/>
  <c r="D26" i="9" s="1"/>
  <c r="D25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4" i="7" l="1"/>
  <c r="J763" i="7" s="1"/>
  <c r="J762" i="7" s="1"/>
  <c r="H764" i="7"/>
  <c r="H763" i="7" s="1"/>
  <c r="H762" i="7" s="1"/>
  <c r="F764" i="7"/>
  <c r="F763" i="7" s="1"/>
  <c r="F762" i="7" s="1"/>
  <c r="AD306" i="2"/>
  <c r="AD186" i="2"/>
  <c r="AD162" i="2"/>
  <c r="J596" i="7"/>
  <c r="F131" i="9" s="1"/>
  <c r="F130" i="9" s="1"/>
  <c r="F129" i="9" s="1"/>
  <c r="H596" i="7"/>
  <c r="F596" i="7"/>
  <c r="AF655" i="2"/>
  <c r="AF654" i="2" s="1"/>
  <c r="AF653" i="2" s="1"/>
  <c r="AE655" i="2"/>
  <c r="AE654" i="2" s="1"/>
  <c r="AE653" i="2" s="1"/>
  <c r="AD655" i="2"/>
  <c r="AD654" i="2" s="1"/>
  <c r="AD653" i="2" s="1"/>
  <c r="G596" i="7" l="1"/>
  <c r="G595" i="7" s="1"/>
  <c r="G594" i="7" s="1"/>
  <c r="G593" i="7" s="1"/>
  <c r="D131" i="9"/>
  <c r="D130" i="9" s="1"/>
  <c r="D129" i="9" s="1"/>
  <c r="H595" i="7"/>
  <c r="H594" i="7" s="1"/>
  <c r="H593" i="7" s="1"/>
  <c r="E131" i="9"/>
  <c r="E130" i="9" s="1"/>
  <c r="E129" i="9" s="1"/>
  <c r="J595" i="7"/>
  <c r="J594" i="7" s="1"/>
  <c r="J593" i="7" s="1"/>
  <c r="F595" i="7"/>
  <c r="F594" i="7" s="1"/>
  <c r="F593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5" i="7"/>
  <c r="J214" i="7" s="1"/>
  <c r="J213" i="7" s="1"/>
  <c r="H215" i="7"/>
  <c r="E729" i="9" s="1"/>
  <c r="E728" i="9" s="1"/>
  <c r="E727" i="9" s="1"/>
  <c r="F215" i="7"/>
  <c r="D729" i="9" s="1"/>
  <c r="D728" i="9" s="1"/>
  <c r="D727" i="9" s="1"/>
  <c r="J217" i="7"/>
  <c r="J216" i="7" s="1"/>
  <c r="J212" i="7" l="1"/>
  <c r="F729" i="9"/>
  <c r="F728" i="9" s="1"/>
  <c r="F727" i="9" s="1"/>
  <c r="F214" i="7"/>
  <c r="F213" i="7" s="1"/>
  <c r="H214" i="7"/>
  <c r="H213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11" i="7"/>
  <c r="J210" i="7" s="1"/>
  <c r="J209" i="7" s="1"/>
  <c r="H211" i="7"/>
  <c r="H210" i="7" s="1"/>
  <c r="H209" i="7" s="1"/>
  <c r="F211" i="7"/>
  <c r="D722" i="9" s="1"/>
  <c r="D721" i="9" s="1"/>
  <c r="D720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8" i="7"/>
  <c r="H148" i="7"/>
  <c r="F148" i="7"/>
  <c r="AE87" i="2"/>
  <c r="AF87" i="2"/>
  <c r="AD87" i="2"/>
  <c r="AF932" i="2"/>
  <c r="AE932" i="2"/>
  <c r="AD932" i="2"/>
  <c r="AF916" i="2"/>
  <c r="J491" i="7"/>
  <c r="J490" i="7" s="1"/>
  <c r="J489" i="7" s="1"/>
  <c r="H491" i="7"/>
  <c r="H490" i="7" s="1"/>
  <c r="H489" i="7" s="1"/>
  <c r="F491" i="7"/>
  <c r="D609" i="9" s="1"/>
  <c r="D608" i="9" s="1"/>
  <c r="D607" i="9" s="1"/>
  <c r="AF901" i="2"/>
  <c r="AF900" i="2" s="1"/>
  <c r="AE901" i="2"/>
  <c r="AE900" i="2" s="1"/>
  <c r="AD901" i="2"/>
  <c r="AD900" i="2" s="1"/>
  <c r="E722" i="9" l="1"/>
  <c r="E721" i="9" s="1"/>
  <c r="E720" i="9" s="1"/>
  <c r="F722" i="9"/>
  <c r="F721" i="9" s="1"/>
  <c r="F720" i="9" s="1"/>
  <c r="F210" i="7"/>
  <c r="F209" i="7" s="1"/>
  <c r="E609" i="9"/>
  <c r="E608" i="9" s="1"/>
  <c r="E607" i="9" s="1"/>
  <c r="F609" i="9"/>
  <c r="F608" i="9" s="1"/>
  <c r="F607" i="9" s="1"/>
  <c r="F490" i="7"/>
  <c r="F489" i="7" s="1"/>
  <c r="J524" i="7"/>
  <c r="H524" i="7"/>
  <c r="F524" i="7"/>
  <c r="D661" i="9" s="1"/>
  <c r="D660" i="9" s="1"/>
  <c r="D659" i="9" s="1"/>
  <c r="D658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23" i="7" l="1"/>
  <c r="H522" i="7" s="1"/>
  <c r="H521" i="7" s="1"/>
  <c r="E661" i="9"/>
  <c r="E660" i="9" s="1"/>
  <c r="E659" i="9" s="1"/>
  <c r="E658" i="9" s="1"/>
  <c r="J523" i="7"/>
  <c r="J522" i="7" s="1"/>
  <c r="J521" i="7" s="1"/>
  <c r="F661" i="9"/>
  <c r="F660" i="9" s="1"/>
  <c r="F659" i="9" s="1"/>
  <c r="F658" i="9" s="1"/>
  <c r="F523" i="7"/>
  <c r="F522" i="7" s="1"/>
  <c r="F521" i="7" s="1"/>
  <c r="J502" i="7"/>
  <c r="F624" i="9" s="1"/>
  <c r="F623" i="9" s="1"/>
  <c r="F622" i="9" s="1"/>
  <c r="H502" i="7"/>
  <c r="E624" i="9" s="1"/>
  <c r="E623" i="9" s="1"/>
  <c r="E622" i="9" s="1"/>
  <c r="F502" i="7"/>
  <c r="D624" i="9" s="1"/>
  <c r="D623" i="9" s="1"/>
  <c r="D622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2" i="9" l="1"/>
  <c r="E381" i="9" s="1"/>
  <c r="E380" i="9" s="1"/>
  <c r="F501" i="7"/>
  <c r="F500" i="7" s="1"/>
  <c r="H501" i="7"/>
  <c r="H500" i="7" s="1"/>
  <c r="J501" i="7"/>
  <c r="J500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9" i="2" l="1"/>
  <c r="J883" i="7" l="1"/>
  <c r="F233" i="9" s="1"/>
  <c r="H883" i="7"/>
  <c r="E233" i="9" s="1"/>
  <c r="F883" i="7"/>
  <c r="J884" i="7"/>
  <c r="H884" i="7"/>
  <c r="F884" i="7"/>
  <c r="D234" i="9" s="1"/>
  <c r="AF481" i="2"/>
  <c r="AE481" i="2"/>
  <c r="AE482" i="2"/>
  <c r="AF482" i="2"/>
  <c r="AD482" i="2"/>
  <c r="F882" i="7" l="1"/>
  <c r="H882" i="7"/>
  <c r="D233" i="9"/>
  <c r="D232" i="9" s="1"/>
  <c r="J882" i="7"/>
  <c r="E234" i="9"/>
  <c r="E232" i="9" s="1"/>
  <c r="F234" i="9"/>
  <c r="F232" i="9" s="1"/>
  <c r="J136" i="7"/>
  <c r="H136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10" i="7" l="1"/>
  <c r="D50" i="10"/>
  <c r="D49" i="10" s="1"/>
  <c r="H810" i="7"/>
  <c r="E50" i="10"/>
  <c r="E49" i="10" s="1"/>
  <c r="J816" i="7"/>
  <c r="J815" i="7" s="1"/>
  <c r="J814" i="7" s="1"/>
  <c r="J813" i="7" s="1"/>
  <c r="J812" i="7" s="1"/>
  <c r="J811" i="7" s="1"/>
  <c r="J810" i="7" s="1"/>
  <c r="F50" i="10"/>
  <c r="F49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82" i="7"/>
  <c r="F45" i="9" s="1"/>
  <c r="F44" i="9" s="1"/>
  <c r="H782" i="7"/>
  <c r="E45" i="9" s="1"/>
  <c r="E44" i="9" s="1"/>
  <c r="F782" i="7"/>
  <c r="D45" i="9" s="1"/>
  <c r="D44" i="9" s="1"/>
  <c r="AE407" i="2"/>
  <c r="AF407" i="2"/>
  <c r="AD407" i="2"/>
  <c r="F781" i="7" l="1"/>
  <c r="J781" i="7"/>
  <c r="H781" i="7"/>
  <c r="J561" i="7"/>
  <c r="J560" i="7" s="1"/>
  <c r="J559" i="7" s="1"/>
  <c r="J558" i="7" s="1"/>
  <c r="H561" i="7"/>
  <c r="E356" i="9" s="1"/>
  <c r="E355" i="9" s="1"/>
  <c r="E354" i="9" s="1"/>
  <c r="E353" i="9" s="1"/>
  <c r="F561" i="7"/>
  <c r="D356" i="9" s="1"/>
  <c r="D355" i="9" s="1"/>
  <c r="D354" i="9" s="1"/>
  <c r="D353" i="9" s="1"/>
  <c r="AE968" i="2"/>
  <c r="AE967" i="2" s="1"/>
  <c r="AF968" i="2"/>
  <c r="AF967" i="2" s="1"/>
  <c r="AD968" i="2"/>
  <c r="AD967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82" i="7"/>
  <c r="J481" i="7" s="1"/>
  <c r="J480" i="7" s="1"/>
  <c r="H482" i="7"/>
  <c r="H481" i="7" s="1"/>
  <c r="H480" i="7" s="1"/>
  <c r="F482" i="7"/>
  <c r="F481" i="7" s="1"/>
  <c r="F480" i="7" s="1"/>
  <c r="AE894" i="2"/>
  <c r="AE893" i="2" s="1"/>
  <c r="AF894" i="2"/>
  <c r="AF893" i="2" s="1"/>
  <c r="AD894" i="2"/>
  <c r="AD893" i="2" s="1"/>
  <c r="F356" i="9" l="1"/>
  <c r="F355" i="9" s="1"/>
  <c r="F354" i="9" s="1"/>
  <c r="F353" i="9" s="1"/>
  <c r="F560" i="7"/>
  <c r="F559" i="7" s="1"/>
  <c r="F558" i="7" s="1"/>
  <c r="H560" i="7"/>
  <c r="H559" i="7" s="1"/>
  <c r="H558" i="7" s="1"/>
  <c r="D600" i="9"/>
  <c r="D599" i="9" s="1"/>
  <c r="D598" i="9" s="1"/>
  <c r="F600" i="9"/>
  <c r="F599" i="9" s="1"/>
  <c r="F598" i="9" s="1"/>
  <c r="E600" i="9"/>
  <c r="E599" i="9" s="1"/>
  <c r="E598" i="9" s="1"/>
  <c r="H217" i="7" l="1"/>
  <c r="H216" i="7" s="1"/>
  <c r="H212" i="7" s="1"/>
  <c r="AD435" i="2"/>
  <c r="J707" i="7" l="1"/>
  <c r="J706" i="7" s="1"/>
  <c r="H707" i="7"/>
  <c r="H706" i="7" s="1"/>
  <c r="F707" i="7"/>
  <c r="F706" i="7" s="1"/>
  <c r="AE361" i="2"/>
  <c r="AF361" i="2"/>
  <c r="AD361" i="2"/>
  <c r="AF360" i="2"/>
  <c r="AE360" i="2"/>
  <c r="AD360" i="2"/>
  <c r="J267" i="7"/>
  <c r="J266" i="7" s="1"/>
  <c r="H267" i="7"/>
  <c r="H266" i="7" s="1"/>
  <c r="F267" i="7"/>
  <c r="D317" i="9" s="1"/>
  <c r="D316" i="9" s="1"/>
  <c r="AE187" i="2"/>
  <c r="AF187" i="2"/>
  <c r="AD187" i="2"/>
  <c r="D519" i="9" l="1"/>
  <c r="D518" i="9" s="1"/>
  <c r="F266" i="7"/>
  <c r="E519" i="9"/>
  <c r="E518" i="9" s="1"/>
  <c r="F519" i="9"/>
  <c r="F518" i="9" s="1"/>
  <c r="E317" i="9"/>
  <c r="E316" i="9" s="1"/>
  <c r="F317" i="9"/>
  <c r="F316" i="9" s="1"/>
  <c r="AD709" i="2"/>
  <c r="K775" i="7" l="1"/>
  <c r="K774" i="7" s="1"/>
  <c r="K767" i="7" s="1"/>
  <c r="K766" i="7" s="1"/>
  <c r="K756" i="7" s="1"/>
  <c r="K755" i="7" s="1"/>
  <c r="K754" i="7" s="1"/>
  <c r="AF997" i="2" l="1"/>
  <c r="AE997" i="2"/>
  <c r="AD997" i="2"/>
  <c r="J653" i="7"/>
  <c r="J652" i="7" s="1"/>
  <c r="J651" i="7" s="1"/>
  <c r="H653" i="7"/>
  <c r="E153" i="9" s="1"/>
  <c r="E152" i="9" s="1"/>
  <c r="E151" i="9" s="1"/>
  <c r="F653" i="7"/>
  <c r="D153" i="9" s="1"/>
  <c r="D152" i="9" s="1"/>
  <c r="D151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9" i="9"/>
  <c r="F148" i="9" s="1"/>
  <c r="F147" i="9" s="1"/>
  <c r="F146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9" i="9" s="1"/>
  <c r="D148" i="9" s="1"/>
  <c r="D147" i="9" s="1"/>
  <c r="D146" i="9" s="1"/>
  <c r="AE708" i="2"/>
  <c r="AE707" i="2" s="1"/>
  <c r="AE706" i="2" s="1"/>
  <c r="AF708" i="2"/>
  <c r="AF707" i="2" s="1"/>
  <c r="AF706" i="2" s="1"/>
  <c r="AD708" i="2"/>
  <c r="AD707" i="2" s="1"/>
  <c r="AD706" i="2" s="1"/>
  <c r="K630" i="7"/>
  <c r="K629" i="7" s="1"/>
  <c r="J670" i="7"/>
  <c r="F74" i="9" s="1"/>
  <c r="F73" i="9" s="1"/>
  <c r="F72" i="9" s="1"/>
  <c r="F71" i="9" s="1"/>
  <c r="H670" i="7"/>
  <c r="H669" i="7" s="1"/>
  <c r="H668" i="7" s="1"/>
  <c r="H667" i="7" s="1"/>
  <c r="F670" i="7"/>
  <c r="G670" i="7" s="1"/>
  <c r="G669" i="7" s="1"/>
  <c r="G668" i="7" s="1"/>
  <c r="G667" i="7" s="1"/>
  <c r="AE342" i="2"/>
  <c r="AE341" i="2" s="1"/>
  <c r="AE340" i="2" s="1"/>
  <c r="AF342" i="2"/>
  <c r="AF341" i="2" s="1"/>
  <c r="AF340" i="2" s="1"/>
  <c r="AD342" i="2"/>
  <c r="AD341" i="2" s="1"/>
  <c r="AD340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6" i="2"/>
  <c r="AE345" i="2" s="1"/>
  <c r="AE344" i="2" s="1"/>
  <c r="AF346" i="2"/>
  <c r="AF345" i="2" s="1"/>
  <c r="AF344" i="2" s="1"/>
  <c r="AD347" i="2"/>
  <c r="F674" i="7" s="1"/>
  <c r="F673" i="7" s="1"/>
  <c r="F672" i="7" s="1"/>
  <c r="F671" i="7" s="1"/>
  <c r="AF402" i="2"/>
  <c r="AE402" i="2"/>
  <c r="AD402" i="2"/>
  <c r="AD346" i="2" l="1"/>
  <c r="AD345" i="2" s="1"/>
  <c r="AD344" i="2" s="1"/>
  <c r="F652" i="7"/>
  <c r="F651" i="7" s="1"/>
  <c r="G653" i="7"/>
  <c r="G652" i="7" s="1"/>
  <c r="G651" i="7" s="1"/>
  <c r="I653" i="7"/>
  <c r="I652" i="7" s="1"/>
  <c r="I651" i="7" s="1"/>
  <c r="F153" i="9"/>
  <c r="F152" i="9" s="1"/>
  <c r="F151" i="9" s="1"/>
  <c r="K653" i="7"/>
  <c r="K652" i="7" s="1"/>
  <c r="K651" i="7" s="1"/>
  <c r="H652" i="7"/>
  <c r="H651" i="7" s="1"/>
  <c r="F648" i="7"/>
  <c r="F647" i="7" s="1"/>
  <c r="F646" i="7" s="1"/>
  <c r="E149" i="9"/>
  <c r="E148" i="9" s="1"/>
  <c r="E147" i="9" s="1"/>
  <c r="E146" i="9" s="1"/>
  <c r="G662" i="7"/>
  <c r="F669" i="7"/>
  <c r="F668" i="7" s="1"/>
  <c r="F667" i="7" s="1"/>
  <c r="D74" i="9"/>
  <c r="D73" i="9" s="1"/>
  <c r="D72" i="9" s="1"/>
  <c r="D71" i="9" s="1"/>
  <c r="E74" i="9"/>
  <c r="E73" i="9" s="1"/>
  <c r="E72" i="9" s="1"/>
  <c r="E71" i="9" s="1"/>
  <c r="J669" i="7"/>
  <c r="J668" i="7" s="1"/>
  <c r="J667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91" i="2" l="1"/>
  <c r="AD691" i="2"/>
  <c r="AE861" i="2" l="1"/>
  <c r="AE908" i="2"/>
  <c r="H863" i="7" l="1"/>
  <c r="H862" i="7" s="1"/>
  <c r="H861" i="7" s="1"/>
  <c r="H860" i="7" s="1"/>
  <c r="H859" i="7" s="1"/>
  <c r="G661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2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2" i="2"/>
  <c r="AF546" i="2" l="1"/>
  <c r="AE546" i="2"/>
  <c r="AD546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9" i="9"/>
  <c r="F368" i="9" s="1"/>
  <c r="F367" i="9" s="1"/>
  <c r="D372" i="9"/>
  <c r="D371" i="9" s="1"/>
  <c r="D370" i="9" s="1"/>
  <c r="J407" i="7"/>
  <c r="J406" i="7" s="1"/>
  <c r="D369" i="9"/>
  <c r="D368" i="9" s="1"/>
  <c r="D367" i="9" s="1"/>
  <c r="D366" i="9" s="1"/>
  <c r="AE852" i="2"/>
  <c r="H408" i="7" s="1"/>
  <c r="E369" i="9" s="1"/>
  <c r="E368" i="9" s="1"/>
  <c r="E367" i="9" s="1"/>
  <c r="AD854" i="2"/>
  <c r="AD853" i="2" s="1"/>
  <c r="AF855" i="2"/>
  <c r="J411" i="7" s="1"/>
  <c r="F372" i="9" s="1"/>
  <c r="F371" i="9" s="1"/>
  <c r="F370" i="9" s="1"/>
  <c r="AE855" i="2"/>
  <c r="AF42" i="2"/>
  <c r="AF40" i="2"/>
  <c r="AF39" i="2" l="1"/>
  <c r="F366" i="9"/>
  <c r="H407" i="7"/>
  <c r="H406" i="7" s="1"/>
  <c r="AE854" i="2"/>
  <c r="AE853" i="2" s="1"/>
  <c r="H411" i="7"/>
  <c r="J410" i="7"/>
  <c r="J409" i="7" s="1"/>
  <c r="J405" i="7" s="1"/>
  <c r="AF854" i="2"/>
  <c r="AF853" i="2" s="1"/>
  <c r="E372" i="9" l="1"/>
  <c r="E371" i="9" s="1"/>
  <c r="E370" i="9" s="1"/>
  <c r="E366" i="9" s="1"/>
  <c r="H410" i="7"/>
  <c r="H409" i="7" s="1"/>
  <c r="H405" i="7" s="1"/>
  <c r="AE42" i="2"/>
  <c r="AE40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4" i="7"/>
  <c r="AE39" i="2" l="1"/>
  <c r="AF822" i="2"/>
  <c r="AE822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4" i="9"/>
  <c r="D553" i="9" s="1"/>
  <c r="D552" i="9" s="1"/>
  <c r="D551" i="9" s="1"/>
  <c r="D550" i="9" s="1"/>
  <c r="E549" i="9"/>
  <c r="F549" i="9"/>
  <c r="F334" i="7"/>
  <c r="D549" i="9"/>
  <c r="F554" i="9"/>
  <c r="F553" i="9" s="1"/>
  <c r="F552" i="9" s="1"/>
  <c r="F551" i="9" s="1"/>
  <c r="F550" i="9" s="1"/>
  <c r="J339" i="7"/>
  <c r="J338" i="7" s="1"/>
  <c r="J337" i="7" s="1"/>
  <c r="J336" i="7" s="1"/>
  <c r="E554" i="9"/>
  <c r="E553" i="9" s="1"/>
  <c r="E552" i="9" s="1"/>
  <c r="E551" i="9" s="1"/>
  <c r="E550" i="9" s="1"/>
  <c r="H339" i="7"/>
  <c r="H338" i="7" s="1"/>
  <c r="H337" i="7" s="1"/>
  <c r="H336" i="7" s="1"/>
  <c r="J146" i="7"/>
  <c r="H146" i="7"/>
  <c r="J470" i="7"/>
  <c r="H470" i="7"/>
  <c r="F470" i="7" l="1"/>
  <c r="D588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0" i="10" s="1"/>
  <c r="H571" i="7"/>
  <c r="H570" i="7" s="1"/>
  <c r="H569" i="7" s="1"/>
  <c r="H568" i="7" s="1"/>
  <c r="H567" i="7" s="1"/>
  <c r="H566" i="7" s="1"/>
  <c r="H565" i="7" s="1"/>
  <c r="E40" i="10" s="1"/>
  <c r="F571" i="7"/>
  <c r="F570" i="7" s="1"/>
  <c r="F569" i="7" s="1"/>
  <c r="F568" i="7" s="1"/>
  <c r="F567" i="7" s="1"/>
  <c r="F566" i="7" s="1"/>
  <c r="F565" i="7" s="1"/>
  <c r="D40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9" i="7"/>
  <c r="J808" i="7" s="1"/>
  <c r="J807" i="7" s="1"/>
  <c r="J806" i="7" s="1"/>
  <c r="J805" i="7" s="1"/>
  <c r="J804" i="7" s="1"/>
  <c r="J803" i="7" s="1"/>
  <c r="H809" i="7"/>
  <c r="E621" i="9" s="1"/>
  <c r="E620" i="9" s="1"/>
  <c r="E619" i="9" s="1"/>
  <c r="E618" i="9" s="1"/>
  <c r="F809" i="7"/>
  <c r="F808" i="7" s="1"/>
  <c r="F807" i="7" s="1"/>
  <c r="F806" i="7" s="1"/>
  <c r="F805" i="7" s="1"/>
  <c r="F804" i="7" s="1"/>
  <c r="F803" i="7" s="1"/>
  <c r="AD434" i="2"/>
  <c r="AD433" i="2" s="1"/>
  <c r="AD432" i="2" s="1"/>
  <c r="AD431" i="2" s="1"/>
  <c r="AD430" i="2" s="1"/>
  <c r="AD429" i="2" s="1"/>
  <c r="H808" i="7" l="1"/>
  <c r="H807" i="7" s="1"/>
  <c r="H806" i="7" s="1"/>
  <c r="H805" i="7" s="1"/>
  <c r="H804" i="7" s="1"/>
  <c r="H803" i="7" s="1"/>
  <c r="D621" i="9"/>
  <c r="D620" i="9" s="1"/>
  <c r="D619" i="9" s="1"/>
  <c r="D618" i="9" s="1"/>
  <c r="F621" i="9"/>
  <c r="F620" i="9" s="1"/>
  <c r="F619" i="9" s="1"/>
  <c r="F618" i="9" s="1"/>
  <c r="AF55" i="2" l="1"/>
  <c r="AE55" i="2"/>
  <c r="J105" i="7"/>
  <c r="H105" i="7"/>
  <c r="F105" i="7"/>
  <c r="AF122" i="2" l="1"/>
  <c r="J195" i="7" s="1"/>
  <c r="J194" i="7" s="1"/>
  <c r="J193" i="7" s="1"/>
  <c r="J192" i="7" s="1"/>
  <c r="AE122" i="2"/>
  <c r="H195" i="7" s="1"/>
  <c r="H194" i="7" s="1"/>
  <c r="H193" i="7" s="1"/>
  <c r="H192" i="7" s="1"/>
  <c r="F195" i="7"/>
  <c r="F194" i="7" s="1"/>
  <c r="F193" i="7" s="1"/>
  <c r="F192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8" i="7"/>
  <c r="J887" i="7" s="1"/>
  <c r="H888" i="7"/>
  <c r="H887" i="7" s="1"/>
  <c r="F888" i="7"/>
  <c r="D238" i="9" s="1"/>
  <c r="D237" i="9" s="1"/>
  <c r="D236" i="9" s="1"/>
  <c r="D235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6" i="7" l="1"/>
  <c r="J885" i="7" s="1"/>
  <c r="H886" i="7"/>
  <c r="H885" i="7" s="1"/>
  <c r="AF121" i="2"/>
  <c r="AF120" i="2" s="1"/>
  <c r="AF119" i="2" s="1"/>
  <c r="AE121" i="2"/>
  <c r="AE120" i="2" s="1"/>
  <c r="AE119" i="2" s="1"/>
  <c r="AD121" i="2"/>
  <c r="AD120" i="2" s="1"/>
  <c r="AD119" i="2" s="1"/>
  <c r="F887" i="7"/>
  <c r="E238" i="9"/>
  <c r="E237" i="9" s="1"/>
  <c r="E236" i="9" s="1"/>
  <c r="E235" i="9" s="1"/>
  <c r="F238" i="9"/>
  <c r="F237" i="9" s="1"/>
  <c r="F236" i="9" s="1"/>
  <c r="F235" i="9" s="1"/>
  <c r="F886" i="7" l="1"/>
  <c r="F885" i="7" s="1"/>
  <c r="AF667" i="2"/>
  <c r="AD640" i="2"/>
  <c r="AE667" i="2" l="1"/>
  <c r="AF640" i="2"/>
  <c r="AE640" i="2"/>
  <c r="G444" i="7" l="1"/>
  <c r="J245" i="7"/>
  <c r="F306" i="9" s="1"/>
  <c r="F305" i="9" s="1"/>
  <c r="F304" i="9" s="1"/>
  <c r="F303" i="9" s="1"/>
  <c r="H245" i="7"/>
  <c r="E306" i="9" s="1"/>
  <c r="E305" i="9" s="1"/>
  <c r="E304" i="9" s="1"/>
  <c r="E303" i="9" s="1"/>
  <c r="F245" i="7"/>
  <c r="D306" i="9" s="1"/>
  <c r="D305" i="9" s="1"/>
  <c r="D304" i="9" s="1"/>
  <c r="D303" i="9" s="1"/>
  <c r="AE165" i="2"/>
  <c r="AE164" i="2" s="1"/>
  <c r="AE163" i="2" s="1"/>
  <c r="AF165" i="2"/>
  <c r="AF164" i="2" s="1"/>
  <c r="AF163" i="2" s="1"/>
  <c r="AD165" i="2"/>
  <c r="AD164" i="2" s="1"/>
  <c r="AD163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50" i="9" s="1"/>
  <c r="F349" i="9" s="1"/>
  <c r="F348" i="9" s="1"/>
  <c r="F347" i="9" s="1"/>
  <c r="F346" i="9" s="1"/>
  <c r="H832" i="7"/>
  <c r="E350" i="9" s="1"/>
  <c r="E349" i="9" s="1"/>
  <c r="E348" i="9" s="1"/>
  <c r="E347" i="9" s="1"/>
  <c r="E346" i="9" s="1"/>
  <c r="F832" i="7"/>
  <c r="D350" i="9" s="1"/>
  <c r="D349" i="9" s="1"/>
  <c r="D348" i="9" s="1"/>
  <c r="D347" i="9" s="1"/>
  <c r="D346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8" i="2"/>
  <c r="AE678" i="2"/>
  <c r="AD678" i="2"/>
  <c r="AD769" i="2"/>
  <c r="F744" i="7" s="1"/>
  <c r="AF726" i="2"/>
  <c r="AE726" i="2"/>
  <c r="AD726" i="2"/>
  <c r="F659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7" i="9" l="1"/>
  <c r="F386" i="9" s="1"/>
  <c r="E387" i="9"/>
  <c r="E386" i="9" s="1"/>
  <c r="AD870" i="2"/>
  <c r="AD869" i="2" s="1"/>
  <c r="G426" i="7"/>
  <c r="G425" i="7" s="1"/>
  <c r="J426" i="7"/>
  <c r="J425" i="7" s="1"/>
  <c r="H426" i="7"/>
  <c r="H425" i="7" s="1"/>
  <c r="D393" i="9"/>
  <c r="D392" i="9" s="1"/>
  <c r="D391" i="9" s="1"/>
  <c r="F431" i="7"/>
  <c r="F430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6" i="7"/>
  <c r="H656" i="7"/>
  <c r="F656" i="7"/>
  <c r="F655" i="7" s="1"/>
  <c r="F654" i="7" s="1"/>
  <c r="AE715" i="2"/>
  <c r="AE714" i="2" s="1"/>
  <c r="AF715" i="2"/>
  <c r="AF714" i="2" s="1"/>
  <c r="AD715" i="2"/>
  <c r="AD714" i="2" s="1"/>
  <c r="J858" i="7"/>
  <c r="D387" i="9" l="1"/>
  <c r="D386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6" i="9"/>
  <c r="F155" i="9" s="1"/>
  <c r="F154" i="9" s="1"/>
  <c r="G656" i="7"/>
  <c r="G655" i="7" s="1"/>
  <c r="G654" i="7" s="1"/>
  <c r="D156" i="9"/>
  <c r="D155" i="9" s="1"/>
  <c r="D154" i="9" s="1"/>
  <c r="E156" i="9"/>
  <c r="E155" i="9" s="1"/>
  <c r="E154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51" i="2"/>
  <c r="AF650" i="2" s="1"/>
  <c r="H592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21" i="9"/>
  <c r="E120" i="9" s="1"/>
  <c r="E119" i="9" s="1"/>
  <c r="I592" i="7"/>
  <c r="I591" i="7" s="1"/>
  <c r="I590" i="7" s="1"/>
  <c r="G592" i="7" l="1"/>
  <c r="G591" i="7" s="1"/>
  <c r="G590" i="7" s="1"/>
  <c r="F121" i="9"/>
  <c r="F120" i="9" s="1"/>
  <c r="F119" i="9" s="1"/>
  <c r="J591" i="7"/>
  <c r="J590" i="7" s="1"/>
  <c r="D121" i="9"/>
  <c r="D120" i="9" s="1"/>
  <c r="D119" i="9" s="1"/>
  <c r="F623" i="7"/>
  <c r="F622" i="7" s="1"/>
  <c r="AE718" i="2"/>
  <c r="AE717" i="2" s="1"/>
  <c r="AE710" i="2" s="1"/>
  <c r="AF718" i="2"/>
  <c r="AF717" i="2" s="1"/>
  <c r="AF710" i="2" s="1"/>
  <c r="AD718" i="2"/>
  <c r="AD717" i="2" s="1"/>
  <c r="AD710" i="2" s="1"/>
  <c r="G659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80" i="2"/>
  <c r="AE679" i="2" s="1"/>
  <c r="AF680" i="2"/>
  <c r="AF679" i="2" s="1"/>
  <c r="AD681" i="2"/>
  <c r="F621" i="7" s="1"/>
  <c r="AD680" i="2" l="1"/>
  <c r="AD679" i="2" s="1"/>
  <c r="F620" i="7"/>
  <c r="F619" i="7" s="1"/>
  <c r="D118" i="9"/>
  <c r="D117" i="9" s="1"/>
  <c r="D116" i="9" s="1"/>
  <c r="J620" i="7"/>
  <c r="J619" i="7" s="1"/>
  <c r="F118" i="9"/>
  <c r="F117" i="9" s="1"/>
  <c r="F116" i="9" s="1"/>
  <c r="G621" i="7"/>
  <c r="G620" i="7" s="1"/>
  <c r="G619" i="7" s="1"/>
  <c r="H497" i="7"/>
  <c r="K496" i="7"/>
  <c r="K495" i="7" s="1"/>
  <c r="I496" i="7"/>
  <c r="I495" i="7" s="1"/>
  <c r="I488" i="7" s="1"/>
  <c r="F497" i="7"/>
  <c r="AF908" i="2"/>
  <c r="AF907" i="2" s="1"/>
  <c r="AF906" i="2" s="1"/>
  <c r="AD907" i="2"/>
  <c r="AD906" i="2" s="1"/>
  <c r="AF851" i="2"/>
  <c r="AF850" i="2" s="1"/>
  <c r="AF849" i="2" s="1"/>
  <c r="K488" i="7" l="1"/>
  <c r="K472" i="7" s="1"/>
  <c r="K471" i="7" s="1"/>
  <c r="K445" i="7" s="1"/>
  <c r="J497" i="7"/>
  <c r="H496" i="7"/>
  <c r="H495" i="7" s="1"/>
  <c r="E615" i="9"/>
  <c r="E614" i="9" s="1"/>
  <c r="E613" i="9" s="1"/>
  <c r="F496" i="7"/>
  <c r="F495" i="7" s="1"/>
  <c r="D615" i="9"/>
  <c r="D614" i="9" s="1"/>
  <c r="D613" i="9" s="1"/>
  <c r="AE907" i="2"/>
  <c r="AE906" i="2" s="1"/>
  <c r="F406" i="7"/>
  <c r="F405" i="7" s="1"/>
  <c r="AD851" i="2"/>
  <c r="AD850" i="2" s="1"/>
  <c r="AD849" i="2" s="1"/>
  <c r="G740" i="7"/>
  <c r="AD972" i="2"/>
  <c r="AD861" i="2"/>
  <c r="AF769" i="2"/>
  <c r="AE769" i="2"/>
  <c r="AF375" i="2"/>
  <c r="AE375" i="2"/>
  <c r="AF772" i="2"/>
  <c r="J747" i="7" s="1"/>
  <c r="AE772" i="2"/>
  <c r="H747" i="7" s="1"/>
  <c r="J496" i="7" l="1"/>
  <c r="J495" i="7" s="1"/>
  <c r="F615" i="9"/>
  <c r="F614" i="9" s="1"/>
  <c r="F613" i="9" s="1"/>
  <c r="AE851" i="2"/>
  <c r="AE850" i="2" s="1"/>
  <c r="AE849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43" i="7"/>
  <c r="G442" i="7" s="1"/>
  <c r="G441" i="7" s="1"/>
  <c r="G440" i="7" s="1"/>
  <c r="G439" i="7" s="1"/>
  <c r="J444" i="7"/>
  <c r="F653" i="9" s="1"/>
  <c r="AF881" i="2"/>
  <c r="AF880" i="2" s="1"/>
  <c r="AF879" i="2" s="1"/>
  <c r="AF878" i="2" s="1"/>
  <c r="AF877" i="2" s="1"/>
  <c r="H444" i="7"/>
  <c r="AD881" i="2"/>
  <c r="AD880" i="2" s="1"/>
  <c r="AD879" i="2" s="1"/>
  <c r="AD878" i="2" s="1"/>
  <c r="AD877" i="2" s="1"/>
  <c r="I472" i="7" l="1"/>
  <c r="I471" i="7" s="1"/>
  <c r="I445" i="7" s="1"/>
  <c r="E653" i="9"/>
  <c r="E652" i="9" s="1"/>
  <c r="E651" i="9" s="1"/>
  <c r="J443" i="7"/>
  <c r="J442" i="7" s="1"/>
  <c r="J441" i="7" s="1"/>
  <c r="J440" i="7" s="1"/>
  <c r="J439" i="7" s="1"/>
  <c r="F652" i="9"/>
  <c r="F651" i="9" s="1"/>
  <c r="AE881" i="2"/>
  <c r="AE880" i="2" s="1"/>
  <c r="AE879" i="2" s="1"/>
  <c r="AE878" i="2" s="1"/>
  <c r="AE877" i="2" s="1"/>
  <c r="F444" i="7"/>
  <c r="H443" i="7"/>
  <c r="H442" i="7" s="1"/>
  <c r="H441" i="7" s="1"/>
  <c r="H440" i="7" s="1"/>
  <c r="H439" i="7" s="1"/>
  <c r="D653" i="9" l="1"/>
  <c r="D652" i="9" s="1"/>
  <c r="D651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23" i="7" l="1"/>
  <c r="G422" i="7" s="1"/>
  <c r="G418" i="7" s="1"/>
  <c r="J424" i="7"/>
  <c r="F385" i="9" s="1"/>
  <c r="F384" i="9" s="1"/>
  <c r="F383" i="9" s="1"/>
  <c r="F379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5" i="9"/>
  <c r="E384" i="9" s="1"/>
  <c r="E383" i="9" s="1"/>
  <c r="E379" i="9" s="1"/>
  <c r="D385" i="9"/>
  <c r="D384" i="9" s="1"/>
  <c r="D383" i="9" s="1"/>
  <c r="D379" i="9" s="1"/>
  <c r="AE867" i="2"/>
  <c r="AE866" i="2" s="1"/>
  <c r="AE862" i="2" s="1"/>
  <c r="AF867" i="2"/>
  <c r="AF866" i="2" s="1"/>
  <c r="AF862" i="2" s="1"/>
  <c r="AD867" i="2"/>
  <c r="AD866" i="2" s="1"/>
  <c r="AD862" i="2" s="1"/>
  <c r="K400" i="7"/>
  <c r="G416" i="7"/>
  <c r="G415" i="7" s="1"/>
  <c r="I416" i="7"/>
  <c r="I415" i="7" s="1"/>
  <c r="I400" i="7" s="1"/>
  <c r="J417" i="7"/>
  <c r="F378" i="9" s="1"/>
  <c r="F377" i="9" s="1"/>
  <c r="F376" i="9" s="1"/>
  <c r="H417" i="7"/>
  <c r="F417" i="7"/>
  <c r="AE860" i="2"/>
  <c r="AE859" i="2" s="1"/>
  <c r="AF860" i="2"/>
  <c r="AF859" i="2" s="1"/>
  <c r="AD860" i="2"/>
  <c r="AD859" i="2" s="1"/>
  <c r="D378" i="9" l="1"/>
  <c r="D377" i="9" s="1"/>
  <c r="D376" i="9" s="1"/>
  <c r="H416" i="7"/>
  <c r="H415" i="7" s="1"/>
  <c r="K399" i="7"/>
  <c r="F416" i="7"/>
  <c r="F415" i="7" s="1"/>
  <c r="J416" i="7"/>
  <c r="J415" i="7" s="1"/>
  <c r="E378" i="9"/>
  <c r="E377" i="9" s="1"/>
  <c r="E376" i="9" s="1"/>
  <c r="J104" i="7"/>
  <c r="J103" i="7" s="1"/>
  <c r="J102" i="7" s="1"/>
  <c r="H104" i="7"/>
  <c r="H103" i="7" s="1"/>
  <c r="H102" i="7" s="1"/>
  <c r="F104" i="7"/>
  <c r="F103" i="7" s="1"/>
  <c r="F102" i="7" s="1"/>
  <c r="AD552" i="2"/>
  <c r="AD551" i="2" s="1"/>
  <c r="AD550" i="2" s="1"/>
  <c r="AF552" i="2"/>
  <c r="AF551" i="2" s="1"/>
  <c r="AF550" i="2" s="1"/>
  <c r="AE552" i="2"/>
  <c r="AE551" i="2" s="1"/>
  <c r="AE550" i="2" s="1"/>
  <c r="K398" i="7" l="1"/>
  <c r="K397" i="7" s="1"/>
  <c r="J802" i="7" l="1"/>
  <c r="F65" i="9" s="1"/>
  <c r="F64" i="9" s="1"/>
  <c r="F63" i="9" s="1"/>
  <c r="F62" i="9" s="1"/>
  <c r="H802" i="7"/>
  <c r="F802" i="7"/>
  <c r="AE427" i="2"/>
  <c r="AE426" i="2" s="1"/>
  <c r="AE425" i="2" s="1"/>
  <c r="AF427" i="2"/>
  <c r="AF426" i="2" s="1"/>
  <c r="AF425" i="2" s="1"/>
  <c r="AD427" i="2"/>
  <c r="AD426" i="2" s="1"/>
  <c r="AD425" i="2" s="1"/>
  <c r="D65" i="9" l="1"/>
  <c r="D64" i="9" s="1"/>
  <c r="D63" i="9" s="1"/>
  <c r="D62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5" i="9"/>
  <c r="E64" i="9" s="1"/>
  <c r="E63" i="9" s="1"/>
  <c r="E62" i="9" s="1"/>
  <c r="I399" i="7" l="1"/>
  <c r="I398" i="7" l="1"/>
  <c r="I397" i="7" s="1"/>
  <c r="J603" i="7" l="1"/>
  <c r="H603" i="7"/>
  <c r="AE662" i="2"/>
  <c r="AE661" i="2" s="1"/>
  <c r="AF662" i="2"/>
  <c r="AF661" i="2" s="1"/>
  <c r="AD662" i="2"/>
  <c r="AD661" i="2" s="1"/>
  <c r="E84" i="9" l="1"/>
  <c r="E83" i="9" s="1"/>
  <c r="E82" i="9" s="1"/>
  <c r="F84" i="9"/>
  <c r="F83" i="9" s="1"/>
  <c r="F82" i="9" s="1"/>
  <c r="J602" i="7"/>
  <c r="J601" i="7" s="1"/>
  <c r="F603" i="7"/>
  <c r="H602" i="7"/>
  <c r="H601" i="7" s="1"/>
  <c r="D84" i="9" l="1"/>
  <c r="D83" i="9" s="1"/>
  <c r="D82" i="9" s="1"/>
  <c r="F602" i="7"/>
  <c r="F601" i="7" s="1"/>
  <c r="H129" i="7" l="1"/>
  <c r="AF690" i="2" l="1"/>
  <c r="AF689" i="2" s="1"/>
  <c r="AE690" i="2"/>
  <c r="AE689" i="2" s="1"/>
  <c r="AD690" i="2"/>
  <c r="AD689" i="2" s="1"/>
  <c r="H631" i="7" l="1"/>
  <c r="F631" i="7"/>
  <c r="J631" i="7"/>
  <c r="F128" i="9" s="1"/>
  <c r="F127" i="9" s="1"/>
  <c r="F126" i="9" s="1"/>
  <c r="D128" i="9" l="1"/>
  <c r="D127" i="9" s="1"/>
  <c r="D126" i="9" s="1"/>
  <c r="E128" i="9"/>
  <c r="E127" i="9" s="1"/>
  <c r="E126" i="9" s="1"/>
  <c r="J396" i="7" l="1"/>
  <c r="F681" i="9" s="1"/>
  <c r="F680" i="9" s="1"/>
  <c r="F679" i="9" s="1"/>
  <c r="F678" i="9" s="1"/>
  <c r="F677" i="9" s="1"/>
  <c r="F676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21" i="2"/>
  <c r="AE920" i="2" s="1"/>
  <c r="AF921" i="2"/>
  <c r="AF920" i="2" s="1"/>
  <c r="AD921" i="2"/>
  <c r="AD920" i="2" s="1"/>
  <c r="H510" i="7" l="1"/>
  <c r="H509" i="7" s="1"/>
  <c r="E633" i="9"/>
  <c r="E632" i="9" s="1"/>
  <c r="E631" i="9" s="1"/>
  <c r="J510" i="7"/>
  <c r="J509" i="7" s="1"/>
  <c r="F633" i="9"/>
  <c r="F632" i="9" s="1"/>
  <c r="F631" i="9" s="1"/>
  <c r="D633" i="9"/>
  <c r="D632" i="9" s="1"/>
  <c r="D631" i="9" s="1"/>
  <c r="AF85" i="2" l="1"/>
  <c r="AF84" i="2" s="1"/>
  <c r="AE85" i="2"/>
  <c r="AE84" i="2" s="1"/>
  <c r="AD85" i="2"/>
  <c r="AD84" i="2" s="1"/>
  <c r="F146" i="7"/>
  <c r="AD83" i="2" l="1"/>
  <c r="AF83" i="2"/>
  <c r="AE83" i="2"/>
  <c r="J514" i="7"/>
  <c r="J513" i="7" s="1"/>
  <c r="J512" i="7" s="1"/>
  <c r="H514" i="7"/>
  <c r="E636" i="9" s="1"/>
  <c r="E635" i="9" s="1"/>
  <c r="E634" i="9" s="1"/>
  <c r="F514" i="7"/>
  <c r="D636" i="9" s="1"/>
  <c r="D635" i="9" s="1"/>
  <c r="D634" i="9" s="1"/>
  <c r="AE924" i="2"/>
  <c r="AE923" i="2" s="1"/>
  <c r="AF924" i="2"/>
  <c r="AF923" i="2" s="1"/>
  <c r="AD924" i="2"/>
  <c r="AD923" i="2" s="1"/>
  <c r="F513" i="7" l="1"/>
  <c r="F512" i="7" s="1"/>
  <c r="F636" i="9"/>
  <c r="F635" i="9" s="1"/>
  <c r="F634" i="9" s="1"/>
  <c r="H513" i="7"/>
  <c r="H512" i="7" s="1"/>
  <c r="J281" i="7" l="1"/>
  <c r="F331" i="9" s="1"/>
  <c r="F330" i="9" s="1"/>
  <c r="H281" i="7"/>
  <c r="H280" i="7" s="1"/>
  <c r="F281" i="7"/>
  <c r="D331" i="9" s="1"/>
  <c r="D330" i="9" s="1"/>
  <c r="AF201" i="2"/>
  <c r="AE201" i="2"/>
  <c r="AD201" i="2"/>
  <c r="F280" i="7" l="1"/>
  <c r="E331" i="9"/>
  <c r="E330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5" i="7"/>
  <c r="F145" i="9" s="1"/>
  <c r="F144" i="9" s="1"/>
  <c r="F143" i="9" s="1"/>
  <c r="H645" i="7"/>
  <c r="E145" i="9" s="1"/>
  <c r="E144" i="9" s="1"/>
  <c r="E143" i="9" s="1"/>
  <c r="F645" i="7"/>
  <c r="F644" i="7" s="1"/>
  <c r="F643" i="7" s="1"/>
  <c r="AE704" i="2"/>
  <c r="AE703" i="2" s="1"/>
  <c r="AF704" i="2"/>
  <c r="AF703" i="2" s="1"/>
  <c r="AD704" i="2"/>
  <c r="AD703" i="2" s="1"/>
  <c r="G589" i="7" l="1"/>
  <c r="G588" i="7" s="1"/>
  <c r="G587" i="7" s="1"/>
  <c r="D115" i="9"/>
  <c r="D114" i="9" s="1"/>
  <c r="D113" i="9" s="1"/>
  <c r="E115" i="9"/>
  <c r="E114" i="9" s="1"/>
  <c r="E113" i="9" s="1"/>
  <c r="K589" i="7"/>
  <c r="K588" i="7" s="1"/>
  <c r="K587" i="7" s="1"/>
  <c r="F115" i="9"/>
  <c r="F114" i="9" s="1"/>
  <c r="F113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5" i="9"/>
  <c r="D144" i="9" s="1"/>
  <c r="D143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6" i="9" s="1"/>
  <c r="F124" i="7"/>
  <c r="D716" i="9" s="1"/>
  <c r="H124" i="7"/>
  <c r="E716" i="9" s="1"/>
  <c r="H469" i="7" l="1"/>
  <c r="H468" i="7" s="1"/>
  <c r="H467" i="7" s="1"/>
  <c r="H466" i="7" s="1"/>
  <c r="H465" i="7" s="1"/>
  <c r="F588" i="9"/>
  <c r="F469" i="7"/>
  <c r="F468" i="7" s="1"/>
  <c r="F467" i="7" s="1"/>
  <c r="F466" i="7" s="1"/>
  <c r="F465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9" i="7" l="1"/>
  <c r="J468" i="7" s="1"/>
  <c r="J467" i="7" s="1"/>
  <c r="J466" i="7" s="1"/>
  <c r="J465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11" i="7" l="1"/>
  <c r="H711" i="7"/>
  <c r="J81" i="7" l="1"/>
  <c r="F502" i="9" s="1"/>
  <c r="K743" i="7"/>
  <c r="K746" i="7"/>
  <c r="K745" i="7" s="1"/>
  <c r="AF771" i="2"/>
  <c r="J870" i="7" l="1"/>
  <c r="F217" i="9" s="1"/>
  <c r="J836" i="7" l="1"/>
  <c r="H836" i="7"/>
  <c r="F836" i="7"/>
  <c r="D725" i="9" s="1"/>
  <c r="D724" i="9" s="1"/>
  <c r="D723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5" i="7" l="1"/>
  <c r="H834" i="7" s="1"/>
  <c r="H833" i="7" s="1"/>
  <c r="E725" i="9"/>
  <c r="J835" i="7"/>
  <c r="J834" i="7" s="1"/>
  <c r="J833" i="7" s="1"/>
  <c r="F725" i="9"/>
  <c r="F835" i="7"/>
  <c r="F834" i="7" s="1"/>
  <c r="F833" i="7" s="1"/>
  <c r="AF480" i="2"/>
  <c r="AF479" i="2" s="1"/>
  <c r="AE480" i="2"/>
  <c r="AE479" i="2" s="1"/>
  <c r="AD480" i="2"/>
  <c r="AD479" i="2" s="1"/>
  <c r="J826" i="7" l="1"/>
  <c r="F53" i="10" s="1"/>
  <c r="F826" i="7"/>
  <c r="D53" i="10" s="1"/>
  <c r="H826" i="7"/>
  <c r="E53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7" i="7" l="1"/>
  <c r="F439" i="9" s="1"/>
  <c r="F438" i="9" s="1"/>
  <c r="H67" i="7"/>
  <c r="H66" i="7" s="1"/>
  <c r="F67" i="7"/>
  <c r="D439" i="9" s="1"/>
  <c r="D438" i="9" s="1"/>
  <c r="AD40" i="2"/>
  <c r="F66" i="7" l="1"/>
  <c r="J66" i="7"/>
  <c r="E439" i="9"/>
  <c r="E438" i="9" s="1"/>
  <c r="AF374" i="2"/>
  <c r="J390" i="7" l="1"/>
  <c r="F657" i="9" s="1"/>
  <c r="F656" i="9" s="1"/>
  <c r="F655" i="9" s="1"/>
  <c r="F654" i="9" s="1"/>
  <c r="F390" i="7"/>
  <c r="D657" i="9" s="1"/>
  <c r="D656" i="9" s="1"/>
  <c r="D655" i="9" s="1"/>
  <c r="D654" i="9" s="1"/>
  <c r="AD285" i="2"/>
  <c r="AD284" i="2" s="1"/>
  <c r="AF285" i="2"/>
  <c r="AF284" i="2" s="1"/>
  <c r="H390" i="7"/>
  <c r="AF281" i="2" l="1"/>
  <c r="AF283" i="2"/>
  <c r="AF282" i="2" s="1"/>
  <c r="AD283" i="2"/>
  <c r="AD282" i="2" s="1"/>
  <c r="AD281" i="2" s="1"/>
  <c r="E657" i="9"/>
  <c r="E656" i="9" s="1"/>
  <c r="E655" i="9" s="1"/>
  <c r="E654" i="9" s="1"/>
  <c r="H389" i="7"/>
  <c r="H388" i="7" s="1"/>
  <c r="H387" i="7" s="1"/>
  <c r="H386" i="7" s="1"/>
  <c r="H385" i="7" s="1"/>
  <c r="AE285" i="2"/>
  <c r="AE284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81" i="2" l="1"/>
  <c r="AE283" i="2"/>
  <c r="AE282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58" i="10" s="1"/>
  <c r="H895" i="7"/>
  <c r="E243" i="9" s="1"/>
  <c r="E242" i="9" s="1"/>
  <c r="E241" i="9" s="1"/>
  <c r="E240" i="9" s="1"/>
  <c r="E239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3" i="9" l="1"/>
  <c r="F242" i="9" s="1"/>
  <c r="F241" i="9" s="1"/>
  <c r="F240" i="9" s="1"/>
  <c r="F239" i="9" s="1"/>
  <c r="F894" i="7"/>
  <c r="F893" i="7" s="1"/>
  <c r="F892" i="7" s="1"/>
  <c r="F891" i="7" s="1"/>
  <c r="F890" i="7" s="1"/>
  <c r="F889" i="7" s="1"/>
  <c r="D243" i="9"/>
  <c r="D242" i="9" s="1"/>
  <c r="D241" i="9" s="1"/>
  <c r="D240" i="9" s="1"/>
  <c r="D239" i="9" s="1"/>
  <c r="AD490" i="2"/>
  <c r="AD489" i="2" s="1"/>
  <c r="AD488" i="2" s="1"/>
  <c r="AD487" i="2" s="1"/>
  <c r="AD486" i="2" s="1"/>
  <c r="AD485" i="2" s="1"/>
  <c r="H894" i="7"/>
  <c r="H893" i="7" s="1"/>
  <c r="H892" i="7" s="1"/>
  <c r="H891" i="7" s="1"/>
  <c r="H890" i="7" s="1"/>
  <c r="H889" i="7" s="1"/>
  <c r="E58" i="10" s="1"/>
  <c r="D58" i="10" l="1"/>
  <c r="F711" i="7" l="1"/>
  <c r="F705" i="7"/>
  <c r="F216" i="9" l="1"/>
  <c r="F215" i="9" s="1"/>
  <c r="J869" i="7"/>
  <c r="J868" i="7" s="1"/>
  <c r="H870" i="7"/>
  <c r="F870" i="7"/>
  <c r="AE469" i="2"/>
  <c r="AE468" i="2" s="1"/>
  <c r="AD469" i="2"/>
  <c r="AD468" i="2" s="1"/>
  <c r="F869" i="7" l="1"/>
  <c r="F868" i="7" s="1"/>
  <c r="D217" i="9"/>
  <c r="D216" i="9" s="1"/>
  <c r="D215" i="9" s="1"/>
  <c r="E217" i="9"/>
  <c r="E216" i="9" s="1"/>
  <c r="E215" i="9" s="1"/>
  <c r="H869" i="7"/>
  <c r="H868" i="7" s="1"/>
  <c r="J517" i="7" l="1"/>
  <c r="H517" i="7"/>
  <c r="AD927" i="2"/>
  <c r="AD926" i="2" s="1"/>
  <c r="AF927" i="2"/>
  <c r="AF926" i="2" s="1"/>
  <c r="AE927" i="2"/>
  <c r="AE926" i="2" s="1"/>
  <c r="J516" i="7" l="1"/>
  <c r="J515" i="7" s="1"/>
  <c r="F517" i="7"/>
  <c r="D642" i="9" s="1"/>
  <c r="H516" i="7"/>
  <c r="H515" i="7" s="1"/>
  <c r="E642" i="9"/>
  <c r="F642" i="9"/>
  <c r="F516" i="7" l="1"/>
  <c r="F515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15" i="9"/>
  <c r="D714" i="9" s="1"/>
  <c r="H123" i="7"/>
  <c r="H122" i="7" s="1"/>
  <c r="H121" i="7" s="1"/>
  <c r="H120" i="7" s="1"/>
  <c r="E715" i="9"/>
  <c r="E714" i="9" s="1"/>
  <c r="J123" i="7"/>
  <c r="J122" i="7" s="1"/>
  <c r="J121" i="7" s="1"/>
  <c r="J120" i="7" s="1"/>
  <c r="F715" i="9"/>
  <c r="F714" i="9" s="1"/>
  <c r="AE62" i="2" l="1"/>
  <c r="AF62" i="2"/>
  <c r="F16" i="10"/>
  <c r="E16" i="10"/>
  <c r="D16" i="10"/>
  <c r="F564" i="7" l="1"/>
  <c r="G563" i="7"/>
  <c r="G562" i="7" s="1"/>
  <c r="G557" i="7" s="1"/>
  <c r="J564" i="7"/>
  <c r="F359" i="9" s="1"/>
  <c r="F358" i="9" s="1"/>
  <c r="F357" i="9" s="1"/>
  <c r="F352" i="9" s="1"/>
  <c r="H564" i="7"/>
  <c r="H563" i="7" s="1"/>
  <c r="H562" i="7" s="1"/>
  <c r="H557" i="7" s="1"/>
  <c r="AE971" i="2"/>
  <c r="AF971" i="2"/>
  <c r="AF970" i="2" l="1"/>
  <c r="AF966" i="2" s="1"/>
  <c r="AE970" i="2"/>
  <c r="AE966" i="2" s="1"/>
  <c r="F563" i="7"/>
  <c r="F562" i="7" s="1"/>
  <c r="F557" i="7" s="1"/>
  <c r="G556" i="7"/>
  <c r="D359" i="9"/>
  <c r="D358" i="9" s="1"/>
  <c r="D357" i="9" s="1"/>
  <c r="D352" i="9" s="1"/>
  <c r="J563" i="7"/>
  <c r="J562" i="7" s="1"/>
  <c r="J557" i="7" s="1"/>
  <c r="E359" i="9"/>
  <c r="E358" i="9" s="1"/>
  <c r="E357" i="9" s="1"/>
  <c r="E352" i="9" s="1"/>
  <c r="AD971" i="2"/>
  <c r="AD970" i="2" s="1"/>
  <c r="AD966" i="2" l="1"/>
  <c r="F556" i="7"/>
  <c r="F555" i="7" s="1"/>
  <c r="F554" i="7" s="1"/>
  <c r="H556" i="7"/>
  <c r="H555" i="7" s="1"/>
  <c r="H554" i="7" s="1"/>
  <c r="G555" i="7"/>
  <c r="G554" i="7" s="1"/>
  <c r="AE965" i="2"/>
  <c r="AF965" i="2"/>
  <c r="AD965" i="2" l="1"/>
  <c r="AD964" i="2" s="1"/>
  <c r="AD963" i="2" s="1"/>
  <c r="AD962" i="2" s="1"/>
  <c r="E39" i="10"/>
  <c r="E38" i="10" s="1"/>
  <c r="J556" i="7"/>
  <c r="J555" i="7" s="1"/>
  <c r="J554" i="7" s="1"/>
  <c r="D39" i="10"/>
  <c r="D38" i="10" s="1"/>
  <c r="AF964" i="2"/>
  <c r="AF963" i="2" s="1"/>
  <c r="AF962" i="2" s="1"/>
  <c r="AE964" i="2"/>
  <c r="AE963" i="2" s="1"/>
  <c r="AE962" i="2" s="1"/>
  <c r="J404" i="7"/>
  <c r="G403" i="7"/>
  <c r="G402" i="7" s="1"/>
  <c r="G401" i="7" s="1"/>
  <c r="F39" i="10" l="1"/>
  <c r="F38" i="10" s="1"/>
  <c r="J403" i="7"/>
  <c r="J402" i="7" s="1"/>
  <c r="J401" i="7" s="1"/>
  <c r="F365" i="9"/>
  <c r="F364" i="9" s="1"/>
  <c r="F363" i="9" s="1"/>
  <c r="H351" i="7"/>
  <c r="E639" i="9" s="1"/>
  <c r="AD832" i="2"/>
  <c r="AD831" i="2" s="1"/>
  <c r="AD830" i="2" s="1"/>
  <c r="AE832" i="2"/>
  <c r="AE831" i="2" s="1"/>
  <c r="AE830" i="2" s="1"/>
  <c r="F351" i="7" l="1"/>
  <c r="H350" i="7"/>
  <c r="F903" i="7"/>
  <c r="F902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10" i="7"/>
  <c r="J709" i="7" s="1"/>
  <c r="J708" i="7" s="1"/>
  <c r="H710" i="7"/>
  <c r="H709" i="7" s="1"/>
  <c r="H708" i="7" s="1"/>
  <c r="D523" i="9"/>
  <c r="D522" i="9" s="1"/>
  <c r="D521" i="9" s="1"/>
  <c r="F901" i="7" l="1"/>
  <c r="F900" i="7" s="1"/>
  <c r="F898" i="7"/>
  <c r="F899" i="7"/>
  <c r="H349" i="7"/>
  <c r="H348" i="7" s="1"/>
  <c r="F350" i="7"/>
  <c r="D639" i="9"/>
  <c r="F710" i="7"/>
  <c r="F709" i="7" s="1"/>
  <c r="F708" i="7" s="1"/>
  <c r="E523" i="9"/>
  <c r="E522" i="9" s="1"/>
  <c r="E521" i="9" s="1"/>
  <c r="F523" i="9"/>
  <c r="F522" i="9" s="1"/>
  <c r="F521" i="9" s="1"/>
  <c r="F896" i="7" l="1"/>
  <c r="F897" i="7"/>
  <c r="F349" i="7"/>
  <c r="F348" i="7" s="1"/>
  <c r="J60" i="7"/>
  <c r="F225" i="9" s="1"/>
  <c r="F224" i="9" s="1"/>
  <c r="F223" i="9" s="1"/>
  <c r="F222" i="9" s="1"/>
  <c r="F221" i="9" s="1"/>
  <c r="H60" i="7"/>
  <c r="E225" i="9" s="1"/>
  <c r="E224" i="9" s="1"/>
  <c r="E223" i="9" s="1"/>
  <c r="E222" i="9" s="1"/>
  <c r="E221" i="9" s="1"/>
  <c r="F60" i="7"/>
  <c r="D225" i="9" s="1"/>
  <c r="D224" i="9" s="1"/>
  <c r="D223" i="9" s="1"/>
  <c r="D222" i="9" s="1"/>
  <c r="D22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60" i="7"/>
  <c r="F297" i="9" s="1"/>
  <c r="F296" i="9" s="1"/>
  <c r="F295" i="9" s="1"/>
  <c r="F294" i="9" s="1"/>
  <c r="J273" i="7"/>
  <c r="J270" i="7" s="1"/>
  <c r="H273" i="7"/>
  <c r="H270" i="7" s="1"/>
  <c r="F273" i="7"/>
  <c r="F270" i="7" s="1"/>
  <c r="H260" i="7"/>
  <c r="E297" i="9" s="1"/>
  <c r="E296" i="9" s="1"/>
  <c r="E295" i="9" s="1"/>
  <c r="E294" i="9" s="1"/>
  <c r="F260" i="7"/>
  <c r="D297" i="9" s="1"/>
  <c r="D296" i="9" s="1"/>
  <c r="D295" i="9" s="1"/>
  <c r="D294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4" i="9"/>
  <c r="D323" i="9" s="1"/>
  <c r="D320" i="9" s="1"/>
  <c r="F324" i="9"/>
  <c r="F323" i="9" s="1"/>
  <c r="F320" i="9" s="1"/>
  <c r="E324" i="9"/>
  <c r="E323" i="9" s="1"/>
  <c r="E320" i="9" s="1"/>
  <c r="H269" i="7"/>
  <c r="H268" i="7" s="1"/>
  <c r="F269" i="7"/>
  <c r="F268" i="7" s="1"/>
  <c r="J269" i="7"/>
  <c r="J268" i="7" s="1"/>
  <c r="E319" i="9" l="1"/>
  <c r="E318" i="9" s="1"/>
  <c r="D319" i="9"/>
  <c r="D318" i="9" s="1"/>
  <c r="F319" i="9"/>
  <c r="F318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4" i="7" l="1"/>
  <c r="H784" i="7"/>
  <c r="J787" i="7"/>
  <c r="H787" i="7"/>
  <c r="F787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7" i="7"/>
  <c r="K537" i="7" s="1"/>
  <c r="F648" i="9" s="1"/>
  <c r="F647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6" i="2"/>
  <c r="AE946" i="2"/>
  <c r="AD946" i="2"/>
  <c r="AF944" i="2"/>
  <c r="AE944" i="2"/>
  <c r="AD944" i="2"/>
  <c r="G400" i="7"/>
  <c r="F404" i="7"/>
  <c r="J207" i="7"/>
  <c r="J206" i="7" s="1"/>
  <c r="J205" i="7" s="1"/>
  <c r="J204" i="7" s="1"/>
  <c r="J203" i="7" s="1"/>
  <c r="J202" i="7" s="1"/>
  <c r="H207" i="7"/>
  <c r="E582" i="9" s="1"/>
  <c r="F207" i="7"/>
  <c r="D582" i="9" s="1"/>
  <c r="H169" i="7"/>
  <c r="E473" i="9" s="1"/>
  <c r="E472" i="9" s="1"/>
  <c r="J167" i="7"/>
  <c r="F471" i="9" s="1"/>
  <c r="F470" i="9" s="1"/>
  <c r="H167" i="7"/>
  <c r="F167" i="7"/>
  <c r="J169" i="7"/>
  <c r="F473" i="9" s="1"/>
  <c r="F472" i="9" s="1"/>
  <c r="F169" i="7"/>
  <c r="D473" i="9" s="1"/>
  <c r="D472" i="9" s="1"/>
  <c r="H81" i="7"/>
  <c r="E502" i="9" s="1"/>
  <c r="F81" i="7"/>
  <c r="D502" i="9" s="1"/>
  <c r="F469" i="9" l="1"/>
  <c r="AE405" i="2"/>
  <c r="AF405" i="2"/>
  <c r="D365" i="9"/>
  <c r="D364" i="9" s="1"/>
  <c r="D363" i="9" s="1"/>
  <c r="H166" i="7"/>
  <c r="E471" i="9"/>
  <c r="E470" i="9" s="1"/>
  <c r="E469" i="9" s="1"/>
  <c r="F166" i="7"/>
  <c r="D471" i="9"/>
  <c r="D470" i="9" s="1"/>
  <c r="D469" i="9" s="1"/>
  <c r="F80" i="7"/>
  <c r="F79" i="7" s="1"/>
  <c r="F78" i="7" s="1"/>
  <c r="J80" i="7"/>
  <c r="J79" i="7" s="1"/>
  <c r="J78" i="7" s="1"/>
  <c r="H80" i="7"/>
  <c r="H79" i="7" s="1"/>
  <c r="H78" i="7" s="1"/>
  <c r="AD405" i="2"/>
  <c r="AF943" i="2"/>
  <c r="AF942" i="2" s="1"/>
  <c r="AF941" i="2" s="1"/>
  <c r="J536" i="7"/>
  <c r="F536" i="7"/>
  <c r="F535" i="7" s="1"/>
  <c r="D650" i="9"/>
  <c r="D649" i="9" s="1"/>
  <c r="F650" i="9"/>
  <c r="F649" i="9" s="1"/>
  <c r="F646" i="9" s="1"/>
  <c r="AE943" i="2"/>
  <c r="AE942" i="2" s="1"/>
  <c r="AE941" i="2" s="1"/>
  <c r="K536" i="7"/>
  <c r="K535" i="7" s="1"/>
  <c r="E650" i="9"/>
  <c r="E649" i="9" s="1"/>
  <c r="D648" i="9"/>
  <c r="D647" i="9" s="1"/>
  <c r="AD943" i="2"/>
  <c r="AD942" i="2" s="1"/>
  <c r="AD941" i="2" s="1"/>
  <c r="I539" i="7"/>
  <c r="I538" i="7" s="1"/>
  <c r="I535" i="7" s="1"/>
  <c r="H535" i="7"/>
  <c r="E648" i="9"/>
  <c r="E647" i="9" s="1"/>
  <c r="G539" i="7"/>
  <c r="G538" i="7" s="1"/>
  <c r="G535" i="7" s="1"/>
  <c r="J538" i="7"/>
  <c r="H206" i="7"/>
  <c r="H205" i="7" s="1"/>
  <c r="H204" i="7" s="1"/>
  <c r="H203" i="7" s="1"/>
  <c r="H202" i="7" s="1"/>
  <c r="F582" i="9"/>
  <c r="F581" i="9" s="1"/>
  <c r="F580" i="9" s="1"/>
  <c r="F579" i="9" s="1"/>
  <c r="F578" i="9" s="1"/>
  <c r="F206" i="7"/>
  <c r="F205" i="7" s="1"/>
  <c r="F204" i="7" s="1"/>
  <c r="F203" i="7" s="1"/>
  <c r="F202" i="7" s="1"/>
  <c r="H168" i="7"/>
  <c r="J166" i="7"/>
  <c r="J168" i="7"/>
  <c r="F168" i="7"/>
  <c r="E581" i="9"/>
  <c r="E580" i="9" s="1"/>
  <c r="E579" i="9" s="1"/>
  <c r="E578" i="9" s="1"/>
  <c r="D581" i="9"/>
  <c r="D580" i="9" s="1"/>
  <c r="D579" i="9" s="1"/>
  <c r="D578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6" i="9"/>
  <c r="E646" i="9"/>
  <c r="J534" i="7" l="1"/>
  <c r="J533" i="7" s="1"/>
  <c r="F724" i="9"/>
  <c r="F723" i="9" s="1"/>
  <c r="E724" i="9" l="1"/>
  <c r="E723" i="9" s="1"/>
  <c r="F362" i="9" l="1"/>
  <c r="F361" i="9" s="1"/>
  <c r="F403" i="7"/>
  <c r="AF847" i="2"/>
  <c r="AF846" i="2" s="1"/>
  <c r="AD847" i="2"/>
  <c r="AF844" i="2" l="1"/>
  <c r="AF845" i="2"/>
  <c r="D362" i="9"/>
  <c r="D361" i="9" s="1"/>
  <c r="F402" i="7"/>
  <c r="F401" i="7" s="1"/>
  <c r="AD846" i="2"/>
  <c r="H404" i="7"/>
  <c r="AE847" i="2"/>
  <c r="AE846" i="2" s="1"/>
  <c r="AE844" i="2" l="1"/>
  <c r="AE845" i="2"/>
  <c r="AD844" i="2"/>
  <c r="AD843" i="2" s="1"/>
  <c r="AD842" i="2" s="1"/>
  <c r="AD845" i="2"/>
  <c r="H403" i="7"/>
  <c r="H402" i="7" s="1"/>
  <c r="H401" i="7" s="1"/>
  <c r="E365" i="9"/>
  <c r="E364" i="9" s="1"/>
  <c r="E363" i="9" s="1"/>
  <c r="E362" i="9" l="1"/>
  <c r="E361" i="9" s="1"/>
  <c r="D638" i="9"/>
  <c r="D637" i="9" s="1"/>
  <c r="G493" i="7" l="1"/>
  <c r="G492" i="7" s="1"/>
  <c r="G488" i="7" s="1"/>
  <c r="J825" i="7" l="1"/>
  <c r="H825" i="7"/>
  <c r="F825" i="7"/>
  <c r="AD897" i="2" l="1"/>
  <c r="AE897" i="2"/>
  <c r="AF897" i="2"/>
  <c r="G743" i="7" l="1"/>
  <c r="I743" i="7"/>
  <c r="J208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8" i="7"/>
  <c r="F208" i="7"/>
  <c r="AD135" i="2" l="1"/>
  <c r="AE135" i="2"/>
  <c r="AF135" i="2"/>
  <c r="E641" i="9"/>
  <c r="E640" i="9" s="1"/>
  <c r="D641" i="9"/>
  <c r="D640" i="9" s="1"/>
  <c r="F641" i="9" l="1"/>
  <c r="F640" i="9" s="1"/>
  <c r="I532" i="7" l="1"/>
  <c r="I525" i="7" s="1"/>
  <c r="G532" i="7" l="1"/>
  <c r="G525" i="7" s="1"/>
  <c r="K532" i="7"/>
  <c r="K525" i="7" s="1"/>
  <c r="H347" i="7" l="1"/>
  <c r="AD829" i="2"/>
  <c r="AE829" i="2"/>
  <c r="AE828" i="2" s="1"/>
  <c r="AD828" i="2" l="1"/>
  <c r="F347" i="7"/>
  <c r="F881" i="7" l="1"/>
  <c r="D231" i="9" s="1"/>
  <c r="D360" i="9" l="1"/>
  <c r="D351" i="9" s="1"/>
  <c r="H346" i="7" l="1"/>
  <c r="AE843" i="2" l="1"/>
  <c r="AE842" i="2" s="1"/>
  <c r="AF843" i="2"/>
  <c r="AF842" i="2" s="1"/>
  <c r="E360" i="9"/>
  <c r="E351" i="9" s="1"/>
  <c r="F360" i="9"/>
  <c r="F351" i="9" s="1"/>
  <c r="F346" i="7"/>
  <c r="F399" i="9" l="1"/>
  <c r="D165" i="9" l="1"/>
  <c r="J680" i="7" l="1"/>
  <c r="J863" i="7" l="1"/>
  <c r="F863" i="7"/>
  <c r="J849" i="7"/>
  <c r="F112" i="9" s="1"/>
  <c r="F111" i="9" s="1"/>
  <c r="H849" i="7"/>
  <c r="E112" i="9" s="1"/>
  <c r="E111" i="9" s="1"/>
  <c r="F849" i="7"/>
  <c r="D112" i="9" s="1"/>
  <c r="D111" i="9" s="1"/>
  <c r="J847" i="7"/>
  <c r="F110" i="9" s="1"/>
  <c r="F109" i="9" s="1"/>
  <c r="H847" i="7"/>
  <c r="E110" i="9" s="1"/>
  <c r="E109" i="9" s="1"/>
  <c r="F847" i="7"/>
  <c r="D110" i="9" s="1"/>
  <c r="D109" i="9" s="1"/>
  <c r="J845" i="7"/>
  <c r="F108" i="9" s="1"/>
  <c r="F107" i="9" s="1"/>
  <c r="H845" i="7"/>
  <c r="E108" i="9" s="1"/>
  <c r="E107" i="9" s="1"/>
  <c r="F845" i="7"/>
  <c r="D108" i="9" s="1"/>
  <c r="D107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5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7" i="9" s="1"/>
  <c r="F505" i="7"/>
  <c r="D627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01" i="9" s="1"/>
  <c r="F500" i="9" s="1"/>
  <c r="F499" i="9" s="1"/>
  <c r="H116" i="7"/>
  <c r="E501" i="9" s="1"/>
  <c r="E500" i="9" s="1"/>
  <c r="E499" i="9" s="1"/>
  <c r="F116" i="7"/>
  <c r="D501" i="9" s="1"/>
  <c r="D500" i="9" s="1"/>
  <c r="D499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4" i="9" l="1"/>
  <c r="E104" i="9"/>
  <c r="F104" i="9"/>
  <c r="D103" i="9"/>
  <c r="F103" i="9"/>
  <c r="D612" i="9"/>
  <c r="E103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7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4" i="7"/>
  <c r="AE896" i="2"/>
  <c r="AE886" i="2" s="1"/>
  <c r="H485" i="7"/>
  <c r="AD996" i="2"/>
  <c r="AD995" i="2" s="1"/>
  <c r="AD991" i="2" s="1"/>
  <c r="F858" i="7"/>
  <c r="AF996" i="2"/>
  <c r="AF995" i="2" s="1"/>
  <c r="AF991" i="2" s="1"/>
  <c r="AF777" i="2"/>
  <c r="AF776" i="2" s="1"/>
  <c r="AF775" i="2" s="1"/>
  <c r="J753" i="7"/>
  <c r="AD826" i="2"/>
  <c r="AE996" i="2"/>
  <c r="AE995" i="2" s="1"/>
  <c r="AE991" i="2" s="1"/>
  <c r="H858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51" i="7" l="1"/>
  <c r="D278" i="9" s="1"/>
  <c r="H451" i="7"/>
  <c r="F712" i="9" l="1"/>
  <c r="F711" i="9" s="1"/>
  <c r="F710" i="9" s="1"/>
  <c r="E712" i="9"/>
  <c r="E711" i="9" s="1"/>
  <c r="E710" i="9" s="1"/>
  <c r="D712" i="9"/>
  <c r="D711" i="9" s="1"/>
  <c r="D710" i="9" s="1"/>
  <c r="F118" i="7" l="1"/>
  <c r="F117" i="7" s="1"/>
  <c r="J118" i="7"/>
  <c r="J117" i="7" s="1"/>
  <c r="H118" i="7"/>
  <c r="H117" i="7" s="1"/>
  <c r="D202" i="9"/>
  <c r="D201" i="9" s="1"/>
  <c r="H507" i="7"/>
  <c r="H506" i="7" s="1"/>
  <c r="E125" i="9"/>
  <c r="E124" i="9" s="1"/>
  <c r="E123" i="9" s="1"/>
  <c r="E122" i="9" s="1"/>
  <c r="F125" i="9"/>
  <c r="F124" i="9" s="1"/>
  <c r="F123" i="9" s="1"/>
  <c r="F122" i="9" s="1"/>
  <c r="F679" i="7"/>
  <c r="F678" i="7" s="1"/>
  <c r="F677" i="7" s="1"/>
  <c r="F676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5" i="7"/>
  <c r="D559" i="9" s="1"/>
  <c r="D558" i="9" s="1"/>
  <c r="D557" i="9" s="1"/>
  <c r="D556" i="9" s="1"/>
  <c r="D555" i="9" s="1"/>
  <c r="F327" i="7"/>
  <c r="D544" i="9" s="1"/>
  <c r="D543" i="9" s="1"/>
  <c r="D542" i="9" s="1"/>
  <c r="D541" i="9" s="1"/>
  <c r="D548" i="9"/>
  <c r="D547" i="9" s="1"/>
  <c r="D546" i="9" s="1"/>
  <c r="D545" i="9" s="1"/>
  <c r="F87" i="7"/>
  <c r="D508" i="9" s="1"/>
  <c r="F464" i="7"/>
  <c r="D512" i="9" s="1"/>
  <c r="D517" i="9"/>
  <c r="D516" i="9" s="1"/>
  <c r="D515" i="9" s="1"/>
  <c r="F226" i="7"/>
  <c r="F201" i="7"/>
  <c r="F200" i="7" s="1"/>
  <c r="F199" i="7" s="1"/>
  <c r="F198" i="7" s="1"/>
  <c r="F197" i="7" s="1"/>
  <c r="F196" i="7" s="1"/>
  <c r="D399" i="9"/>
  <c r="D398" i="9" s="1"/>
  <c r="F138" i="7"/>
  <c r="F140" i="7"/>
  <c r="D403" i="9" s="1"/>
  <c r="D402" i="9" s="1"/>
  <c r="F384" i="7"/>
  <c r="D408" i="9" s="1"/>
  <c r="D407" i="9" s="1"/>
  <c r="D406" i="9" s="1"/>
  <c r="F145" i="7"/>
  <c r="D419" i="9"/>
  <c r="D418" i="9" s="1"/>
  <c r="D417" i="9" s="1"/>
  <c r="D422" i="9"/>
  <c r="D421" i="9" s="1"/>
  <c r="D420" i="9" s="1"/>
  <c r="F22" i="7"/>
  <c r="F69" i="7"/>
  <c r="D441" i="9" s="1"/>
  <c r="F74" i="7"/>
  <c r="D446" i="9" s="1"/>
  <c r="D445" i="9" s="1"/>
  <c r="D444" i="9" s="1"/>
  <c r="F77" i="7"/>
  <c r="D449" i="9" s="1"/>
  <c r="D448" i="9" s="1"/>
  <c r="D447" i="9" s="1"/>
  <c r="F233" i="7"/>
  <c r="D462" i="9" s="1"/>
  <c r="D461" i="9" s="1"/>
  <c r="D460" i="9" s="1"/>
  <c r="F164" i="7"/>
  <c r="D468" i="9" s="1"/>
  <c r="D467" i="9" s="1"/>
  <c r="D466" i="9" s="1"/>
  <c r="D482" i="9"/>
  <c r="D481" i="9" s="1"/>
  <c r="D476" i="9" s="1"/>
  <c r="D486" i="9"/>
  <c r="D485" i="9" s="1"/>
  <c r="F184" i="7"/>
  <c r="D488" i="9" s="1"/>
  <c r="D487" i="9" s="1"/>
  <c r="F321" i="7"/>
  <c r="D498" i="9" s="1"/>
  <c r="D497" i="9" s="1"/>
  <c r="D496" i="9" s="1"/>
  <c r="F187" i="7"/>
  <c r="D491" i="9" s="1"/>
  <c r="D490" i="9" s="1"/>
  <c r="F189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9" i="7"/>
  <c r="D267" i="9" s="1"/>
  <c r="F298" i="7"/>
  <c r="D271" i="9" s="1"/>
  <c r="F294" i="7"/>
  <c r="F373" i="7"/>
  <c r="D277" i="9"/>
  <c r="D276" i="9" s="1"/>
  <c r="F454" i="7"/>
  <c r="D281" i="9" s="1"/>
  <c r="D280" i="9" s="1"/>
  <c r="F456" i="7"/>
  <c r="D283" i="9" s="1"/>
  <c r="D282" i="9" s="1"/>
  <c r="F376" i="7"/>
  <c r="F256" i="7"/>
  <c r="D293" i="9" s="1"/>
  <c r="D292" i="9" s="1"/>
  <c r="D291" i="9" s="1"/>
  <c r="F241" i="7"/>
  <c r="D302" i="9" s="1"/>
  <c r="D301" i="9" s="1"/>
  <c r="D300" i="9" s="1"/>
  <c r="D299" i="9" s="1"/>
  <c r="F265" i="7"/>
  <c r="D315" i="9" s="1"/>
  <c r="D314" i="9" s="1"/>
  <c r="D313" i="9" s="1"/>
  <c r="D312" i="9" s="1"/>
  <c r="F249" i="7"/>
  <c r="D310" i="9" s="1"/>
  <c r="D309" i="9" s="1"/>
  <c r="D308" i="9" s="1"/>
  <c r="D307" i="9" s="1"/>
  <c r="F279" i="7"/>
  <c r="D251" i="9"/>
  <c r="D230" i="9"/>
  <c r="D229" i="9" s="1"/>
  <c r="F824" i="7"/>
  <c r="F823" i="7" s="1"/>
  <c r="D200" i="9"/>
  <c r="D199" i="9" s="1"/>
  <c r="AD374" i="2"/>
  <c r="D205" i="9"/>
  <c r="D204" i="9" s="1"/>
  <c r="D203" i="9" s="1"/>
  <c r="F873" i="7"/>
  <c r="D220" i="9" s="1"/>
  <c r="F53" i="7"/>
  <c r="F55" i="7"/>
  <c r="F54" i="7" s="1"/>
  <c r="F761" i="7"/>
  <c r="D24" i="9" s="1"/>
  <c r="D23" i="9" s="1"/>
  <c r="D22" i="9" s="1"/>
  <c r="D21" i="9" s="1"/>
  <c r="D20" i="9" s="1"/>
  <c r="F770" i="7"/>
  <c r="F773" i="7"/>
  <c r="D54" i="9"/>
  <c r="D53" i="9" s="1"/>
  <c r="D52" i="9" s="1"/>
  <c r="D57" i="9"/>
  <c r="D56" i="9" s="1"/>
  <c r="D55" i="9" s="1"/>
  <c r="F666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3" i="9" s="1"/>
  <c r="H362" i="7"/>
  <c r="H361" i="7" s="1"/>
  <c r="H360" i="7" s="1"/>
  <c r="H359" i="7" s="1"/>
  <c r="H312" i="7"/>
  <c r="H309" i="7" s="1"/>
  <c r="E169" i="9"/>
  <c r="E170" i="9"/>
  <c r="E171" i="9"/>
  <c r="H666" i="7"/>
  <c r="E70" i="9" s="1"/>
  <c r="E69" i="9" s="1"/>
  <c r="E68" i="9" s="1"/>
  <c r="E67" i="9" s="1"/>
  <c r="E66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5" i="9"/>
  <c r="E344" i="9" s="1"/>
  <c r="E343" i="9" s="1"/>
  <c r="H241" i="7"/>
  <c r="H240" i="7" s="1"/>
  <c r="H239" i="7" s="1"/>
  <c r="H238" i="7" s="1"/>
  <c r="H249" i="7"/>
  <c r="E310" i="9" s="1"/>
  <c r="E309" i="9" s="1"/>
  <c r="E308" i="9" s="1"/>
  <c r="E307" i="9" s="1"/>
  <c r="H256" i="7"/>
  <c r="E293" i="9" s="1"/>
  <c r="E292" i="9" s="1"/>
  <c r="E291" i="9" s="1"/>
  <c r="E290" i="9" s="1"/>
  <c r="E289" i="9" s="1"/>
  <c r="H265" i="7"/>
  <c r="H279" i="7"/>
  <c r="H278" i="7" s="1"/>
  <c r="AE214" i="2"/>
  <c r="AE213" i="2" s="1"/>
  <c r="H294" i="7"/>
  <c r="E263" i="9" s="1"/>
  <c r="H298" i="7"/>
  <c r="E271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1" i="10" s="1"/>
  <c r="AE19" i="2"/>
  <c r="AE18" i="2" s="1"/>
  <c r="H32" i="7"/>
  <c r="H31" i="7" s="1"/>
  <c r="E689" i="9"/>
  <c r="E688" i="9" s="1"/>
  <c r="E687" i="9" s="1"/>
  <c r="H42" i="7"/>
  <c r="H41" i="7" s="1"/>
  <c r="H45" i="7"/>
  <c r="H44" i="7" s="1"/>
  <c r="H69" i="7"/>
  <c r="E441" i="9" s="1"/>
  <c r="H74" i="7"/>
  <c r="H73" i="7" s="1"/>
  <c r="H72" i="7" s="1"/>
  <c r="H77" i="7"/>
  <c r="H76" i="7" s="1"/>
  <c r="H75" i="7" s="1"/>
  <c r="H87" i="7"/>
  <c r="E508" i="9" s="1"/>
  <c r="H94" i="7"/>
  <c r="H93" i="7" s="1"/>
  <c r="E456" i="9"/>
  <c r="E455" i="9" s="1"/>
  <c r="E454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8" i="9" s="1"/>
  <c r="E467" i="9" s="1"/>
  <c r="E466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3" i="9" s="1"/>
  <c r="F282" i="9" s="1"/>
  <c r="J726" i="7"/>
  <c r="J725" i="7" s="1"/>
  <c r="J732" i="7"/>
  <c r="J731" i="7" s="1"/>
  <c r="F165" i="9"/>
  <c r="F169" i="9"/>
  <c r="F170" i="9"/>
  <c r="F171" i="9"/>
  <c r="J666" i="7"/>
  <c r="F70" i="9" s="1"/>
  <c r="F69" i="9" s="1"/>
  <c r="F68" i="9" s="1"/>
  <c r="F67" i="9" s="1"/>
  <c r="F66" i="9" s="1"/>
  <c r="J699" i="7"/>
  <c r="F267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10" i="9" s="1"/>
  <c r="F309" i="9" s="1"/>
  <c r="F308" i="9" s="1"/>
  <c r="F307" i="9" s="1"/>
  <c r="J256" i="7"/>
  <c r="J265" i="7"/>
  <c r="J264" i="7" s="1"/>
  <c r="J263" i="7" s="1"/>
  <c r="J279" i="7"/>
  <c r="J294" i="7"/>
  <c r="F263" i="9" s="1"/>
  <c r="J298" i="7"/>
  <c r="F271" i="9" s="1"/>
  <c r="J226" i="7"/>
  <c r="F533" i="9" s="1"/>
  <c r="F532" i="9" s="1"/>
  <c r="F531" i="9" s="1"/>
  <c r="J233" i="7"/>
  <c r="J232" i="7" s="1"/>
  <c r="J231" i="7" s="1"/>
  <c r="J230" i="7" s="1"/>
  <c r="J229" i="7" s="1"/>
  <c r="J228" i="7" s="1"/>
  <c r="J227" i="7" s="1"/>
  <c r="F21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41" i="9" s="1"/>
  <c r="J74" i="7"/>
  <c r="J77" i="7"/>
  <c r="J76" i="7" s="1"/>
  <c r="J75" i="7" s="1"/>
  <c r="J87" i="7"/>
  <c r="J94" i="7"/>
  <c r="J93" i="7" s="1"/>
  <c r="F456" i="9"/>
  <c r="F455" i="9" s="1"/>
  <c r="F454" i="9" s="1"/>
  <c r="J100" i="7"/>
  <c r="J99" i="7" s="1"/>
  <c r="J109" i="7"/>
  <c r="J108" i="7" s="1"/>
  <c r="J115" i="7"/>
  <c r="J114" i="7" s="1"/>
  <c r="J129" i="7"/>
  <c r="J140" i="7"/>
  <c r="F403" i="9" s="1"/>
  <c r="F402" i="9" s="1"/>
  <c r="J138" i="7"/>
  <c r="F414" i="9"/>
  <c r="F413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7" i="2"/>
  <c r="AF126" i="2" s="1"/>
  <c r="AF125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7" i="7"/>
  <c r="G856" i="7" s="1"/>
  <c r="G852" i="7" s="1"/>
  <c r="I857" i="7"/>
  <c r="I856" i="7" s="1"/>
  <c r="I852" i="7" s="1"/>
  <c r="K857" i="7"/>
  <c r="K856" i="7" s="1"/>
  <c r="K852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5" i="7"/>
  <c r="E163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4" i="7"/>
  <c r="F488" i="9" s="1"/>
  <c r="F487" i="9" s="1"/>
  <c r="J182" i="7"/>
  <c r="F486" i="9" s="1"/>
  <c r="F485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7" i="9"/>
  <c r="F56" i="9" s="1"/>
  <c r="F55" i="9" s="1"/>
  <c r="F54" i="9"/>
  <c r="F53" i="9" s="1"/>
  <c r="F52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3" i="9"/>
  <c r="A54" i="9"/>
  <c r="A55" i="9"/>
  <c r="A56" i="9"/>
  <c r="A57" i="9"/>
  <c r="A52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6" i="7"/>
  <c r="G745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8" i="7"/>
  <c r="D157" i="7" s="1"/>
  <c r="D155" i="7"/>
  <c r="D154" i="7" s="1"/>
  <c r="B458" i="9"/>
  <c r="B457" i="9" s="1"/>
  <c r="B455" i="9"/>
  <c r="B454" i="9" s="1"/>
  <c r="B424" i="9"/>
  <c r="B423" i="9" s="1"/>
  <c r="B421" i="9"/>
  <c r="B420" i="9" s="1"/>
  <c r="D100" i="7"/>
  <c r="D99" i="7" s="1"/>
  <c r="D97" i="7"/>
  <c r="D96" i="7" s="1"/>
  <c r="AD294" i="2" l="1"/>
  <c r="AF294" i="2"/>
  <c r="AF290" i="2" s="1"/>
  <c r="AF289" i="2" s="1"/>
  <c r="AF288" i="2" s="1"/>
  <c r="D279" i="9"/>
  <c r="AE294" i="2"/>
  <c r="AE290" i="2" s="1"/>
  <c r="AE289" i="2" s="1"/>
  <c r="AE288" i="2" s="1"/>
  <c r="G483" i="7"/>
  <c r="G473" i="7" s="1"/>
  <c r="AF238" i="2"/>
  <c r="AF237" i="2" s="1"/>
  <c r="AF236" i="2" s="1"/>
  <c r="AF235" i="2" s="1"/>
  <c r="AF234" i="2" s="1"/>
  <c r="AF226" i="2" s="1"/>
  <c r="D489" i="9"/>
  <c r="J185" i="7"/>
  <c r="H185" i="7"/>
  <c r="AF94" i="2"/>
  <c r="AF90" i="2" s="1"/>
  <c r="AE94" i="2"/>
  <c r="AE90" i="2" s="1"/>
  <c r="AD94" i="2"/>
  <c r="AD90" i="2" s="1"/>
  <c r="J779" i="7"/>
  <c r="J778" i="7" s="1"/>
  <c r="H779" i="7"/>
  <c r="H778" i="7" s="1"/>
  <c r="H702" i="7"/>
  <c r="H701" i="7" s="1"/>
  <c r="H700" i="7" s="1"/>
  <c r="J702" i="7"/>
  <c r="J701" i="7" s="1"/>
  <c r="J700" i="7" s="1"/>
  <c r="AD334" i="2"/>
  <c r="AD333" i="2" s="1"/>
  <c r="AF335" i="2"/>
  <c r="AF334" i="2" s="1"/>
  <c r="AF333" i="2" s="1"/>
  <c r="AE335" i="2"/>
  <c r="AE334" i="2" s="1"/>
  <c r="AE333" i="2" s="1"/>
  <c r="D228" i="9"/>
  <c r="D227" i="9" s="1"/>
  <c r="D226" i="9" s="1"/>
  <c r="E162" i="9"/>
  <c r="E161" i="9" s="1"/>
  <c r="D162" i="9"/>
  <c r="D161" i="9" s="1"/>
  <c r="H775" i="7"/>
  <c r="H774" i="7" s="1"/>
  <c r="J330" i="7"/>
  <c r="E342" i="9"/>
  <c r="E341" i="9" s="1"/>
  <c r="AD290" i="2"/>
  <c r="AD289" i="2" s="1"/>
  <c r="AD288" i="2" s="1"/>
  <c r="D298" i="9"/>
  <c r="G756" i="7"/>
  <c r="G755" i="7" s="1"/>
  <c r="G754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7" i="7"/>
  <c r="H276" i="7" s="1"/>
  <c r="H275" i="7" s="1"/>
  <c r="AE198" i="2"/>
  <c r="AE197" i="2" s="1"/>
  <c r="AE196" i="2" s="1"/>
  <c r="AF198" i="2"/>
  <c r="AF197" i="2" s="1"/>
  <c r="AF196" i="2" s="1"/>
  <c r="AD198" i="2"/>
  <c r="AD197" i="2" s="1"/>
  <c r="AD196" i="2" s="1"/>
  <c r="F484" i="9"/>
  <c r="H452" i="7"/>
  <c r="AE112" i="2"/>
  <c r="AE106" i="2" s="1"/>
  <c r="H180" i="7"/>
  <c r="D484" i="9"/>
  <c r="E231" i="9"/>
  <c r="E230" i="9" s="1"/>
  <c r="E229" i="9" s="1"/>
  <c r="J880" i="7"/>
  <c r="J879" i="7" s="1"/>
  <c r="F231" i="9"/>
  <c r="F230" i="9" s="1"/>
  <c r="F229" i="9" s="1"/>
  <c r="F430" i="9"/>
  <c r="F429" i="9" s="1"/>
  <c r="F428" i="9" s="1"/>
  <c r="F427" i="9" s="1"/>
  <c r="F426" i="9" s="1"/>
  <c r="J902" i="7"/>
  <c r="E430" i="9"/>
  <c r="E429" i="9" s="1"/>
  <c r="E428" i="9" s="1"/>
  <c r="E427" i="9" s="1"/>
  <c r="E426" i="9" s="1"/>
  <c r="H902" i="7"/>
  <c r="AF469" i="2"/>
  <c r="AF468" i="2" s="1"/>
  <c r="AF467" i="2" s="1"/>
  <c r="AF466" i="2" s="1"/>
  <c r="AF465" i="2" s="1"/>
  <c r="AF464" i="2" s="1"/>
  <c r="J308" i="7"/>
  <c r="J307" i="7" s="1"/>
  <c r="J306" i="7" s="1"/>
  <c r="J305" i="7" s="1"/>
  <c r="F27" i="10" s="1"/>
  <c r="H308" i="7"/>
  <c r="H307" i="7" s="1"/>
  <c r="H306" i="7" s="1"/>
  <c r="H305" i="7" s="1"/>
  <c r="E27" i="10" s="1"/>
  <c r="AD372" i="2"/>
  <c r="AD371" i="2" s="1"/>
  <c r="AD370" i="2" s="1"/>
  <c r="AD369" i="2" s="1"/>
  <c r="AE67" i="2"/>
  <c r="AF67" i="2"/>
  <c r="D719" i="9"/>
  <c r="D718" i="9" s="1"/>
  <c r="D717" i="9" s="1"/>
  <c r="D713" i="9" s="1"/>
  <c r="AD144" i="2"/>
  <c r="AD143" i="2" s="1"/>
  <c r="AD142" i="2" s="1"/>
  <c r="AD141" i="2" s="1"/>
  <c r="AD140" i="2" s="1"/>
  <c r="I223" i="7"/>
  <c r="I222" i="7" s="1"/>
  <c r="I221" i="7" s="1"/>
  <c r="I220" i="7" s="1"/>
  <c r="I219" i="7" s="1"/>
  <c r="F530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8" i="7"/>
  <c r="H697" i="7" s="1"/>
  <c r="H696" i="7" s="1"/>
  <c r="H695" i="7" s="1"/>
  <c r="H694" i="7" s="1"/>
  <c r="E267" i="9"/>
  <c r="E266" i="9" s="1"/>
  <c r="E265" i="9" s="1"/>
  <c r="E264" i="9" s="1"/>
  <c r="F698" i="7"/>
  <c r="F697" i="7" s="1"/>
  <c r="F696" i="7" s="1"/>
  <c r="F695" i="7" s="1"/>
  <c r="F694" i="7" s="1"/>
  <c r="D266" i="9"/>
  <c r="D265" i="9" s="1"/>
  <c r="D264" i="9" s="1"/>
  <c r="D263" i="9"/>
  <c r="D262" i="9" s="1"/>
  <c r="D261" i="9" s="1"/>
  <c r="D260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4" i="9"/>
  <c r="D173" i="9" s="1"/>
  <c r="D172" i="9" s="1"/>
  <c r="D168" i="9"/>
  <c r="F225" i="7"/>
  <c r="F224" i="7" s="1"/>
  <c r="D533" i="9"/>
  <c r="D532" i="9" s="1"/>
  <c r="D531" i="9" s="1"/>
  <c r="E52" i="10"/>
  <c r="F86" i="7"/>
  <c r="F85" i="7" s="1"/>
  <c r="F84" i="7" s="1"/>
  <c r="F83" i="7" s="1"/>
  <c r="F82" i="7" s="1"/>
  <c r="D507" i="9"/>
  <c r="D506" i="9" s="1"/>
  <c r="D505" i="9" s="1"/>
  <c r="H86" i="7"/>
  <c r="H85" i="7" s="1"/>
  <c r="H84" i="7" s="1"/>
  <c r="H83" i="7" s="1"/>
  <c r="H82" i="7" s="1"/>
  <c r="AE183" i="2"/>
  <c r="AE182" i="2" s="1"/>
  <c r="AF183" i="2"/>
  <c r="AF182" i="2" s="1"/>
  <c r="J262" i="7"/>
  <c r="J261" i="7" s="1"/>
  <c r="AD183" i="2"/>
  <c r="AD182" i="2" s="1"/>
  <c r="J297" i="7"/>
  <c r="J296" i="7" s="1"/>
  <c r="J295" i="7" s="1"/>
  <c r="F270" i="9"/>
  <c r="F269" i="9" s="1"/>
  <c r="D270" i="9"/>
  <c r="D269" i="9" s="1"/>
  <c r="F200" i="9"/>
  <c r="F199" i="9" s="1"/>
  <c r="D440" i="9"/>
  <c r="D437" i="9" s="1"/>
  <c r="E401" i="9"/>
  <c r="E400" i="9" s="1"/>
  <c r="H137" i="7"/>
  <c r="F401" i="9"/>
  <c r="F400" i="9" s="1"/>
  <c r="J137" i="7"/>
  <c r="D401" i="9"/>
  <c r="F137" i="7"/>
  <c r="G851" i="7"/>
  <c r="K851" i="7"/>
  <c r="I851" i="7"/>
  <c r="D102" i="9"/>
  <c r="D101" i="9" s="1"/>
  <c r="H585" i="7"/>
  <c r="H584" i="7" s="1"/>
  <c r="K615" i="7"/>
  <c r="K614" i="7" s="1"/>
  <c r="K613" i="7" s="1"/>
  <c r="K600" i="7" s="1"/>
  <c r="F102" i="9"/>
  <c r="F101" i="9" s="1"/>
  <c r="J585" i="7"/>
  <c r="J584" i="7" s="1"/>
  <c r="I615" i="7"/>
  <c r="I614" i="7" s="1"/>
  <c r="I613" i="7" s="1"/>
  <c r="I600" i="7" s="1"/>
  <c r="E102" i="9"/>
  <c r="E101" i="9" s="1"/>
  <c r="G586" i="7"/>
  <c r="G585" i="7" s="1"/>
  <c r="G584" i="7" s="1"/>
  <c r="G576" i="7" s="1"/>
  <c r="G575" i="7" s="1"/>
  <c r="D311" i="9"/>
  <c r="AE320" i="2"/>
  <c r="AE319" i="2" s="1"/>
  <c r="AE313" i="2" s="1"/>
  <c r="AF320" i="2"/>
  <c r="AF319" i="2" s="1"/>
  <c r="AF313" i="2" s="1"/>
  <c r="J198" i="7"/>
  <c r="J197" i="7" s="1"/>
  <c r="J196" i="7" s="1"/>
  <c r="AF124" i="2"/>
  <c r="AF123" i="2" s="1"/>
  <c r="J698" i="7"/>
  <c r="J697" i="7" s="1"/>
  <c r="J696" i="7" s="1"/>
  <c r="J695" i="7" s="1"/>
  <c r="F266" i="9"/>
  <c r="F265" i="9" s="1"/>
  <c r="F264" i="9" s="1"/>
  <c r="K197" i="7"/>
  <c r="K196" i="7" s="1"/>
  <c r="AE401" i="2"/>
  <c r="AE400" i="2" s="1"/>
  <c r="AE393" i="2" s="1"/>
  <c r="AE392" i="2" s="1"/>
  <c r="J181" i="7"/>
  <c r="J180" i="7" s="1"/>
  <c r="AE357" i="2"/>
  <c r="AE356" i="2" s="1"/>
  <c r="AE355" i="2" s="1"/>
  <c r="AF25" i="2"/>
  <c r="AF24" i="2" s="1"/>
  <c r="AF23" i="2" s="1"/>
  <c r="AF22" i="2" s="1"/>
  <c r="E205" i="9"/>
  <c r="E204" i="9" s="1"/>
  <c r="E203" i="9" s="1"/>
  <c r="K738" i="7"/>
  <c r="K737" i="7" s="1"/>
  <c r="K736" i="7" s="1"/>
  <c r="F544" i="7"/>
  <c r="F543" i="7" s="1"/>
  <c r="AF357" i="2"/>
  <c r="AF356" i="2" s="1"/>
  <c r="AF355" i="2" s="1"/>
  <c r="AE349" i="2"/>
  <c r="AD241" i="2"/>
  <c r="AF241" i="2"/>
  <c r="AE241" i="2"/>
  <c r="E559" i="9"/>
  <c r="E558" i="9" s="1"/>
  <c r="E557" i="9" s="1"/>
  <c r="E556" i="9" s="1"/>
  <c r="E555" i="9" s="1"/>
  <c r="E667" i="9"/>
  <c r="E666" i="9" s="1"/>
  <c r="E665" i="9" s="1"/>
  <c r="F320" i="7"/>
  <c r="F319" i="7" s="1"/>
  <c r="F318" i="7" s="1"/>
  <c r="F317" i="7" s="1"/>
  <c r="F316" i="7" s="1"/>
  <c r="F315" i="7" s="1"/>
  <c r="G738" i="7"/>
  <c r="G737" i="7" s="1"/>
  <c r="G736" i="7" s="1"/>
  <c r="E47" i="9"/>
  <c r="E46" i="9" s="1"/>
  <c r="E43" i="9" s="1"/>
  <c r="E275" i="9"/>
  <c r="E274" i="9" s="1"/>
  <c r="E273" i="9" s="1"/>
  <c r="K628" i="7"/>
  <c r="K627" i="7" s="1"/>
  <c r="K626" i="7" s="1"/>
  <c r="K625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4" i="7"/>
  <c r="H823" i="7" s="1"/>
  <c r="I738" i="7"/>
  <c r="I737" i="7" s="1"/>
  <c r="I736" i="7" s="1"/>
  <c r="AD319" i="2"/>
  <c r="AD313" i="2" s="1"/>
  <c r="D164" i="9"/>
  <c r="E577" i="9"/>
  <c r="E576" i="9" s="1"/>
  <c r="E575" i="9" s="1"/>
  <c r="E574" i="9" s="1"/>
  <c r="F493" i="7"/>
  <c r="F492" i="7" s="1"/>
  <c r="F488" i="7" s="1"/>
  <c r="F255" i="7"/>
  <c r="F333" i="7"/>
  <c r="F332" i="7" s="1"/>
  <c r="F331" i="7" s="1"/>
  <c r="E446" i="9"/>
  <c r="E445" i="9" s="1"/>
  <c r="E444" i="9" s="1"/>
  <c r="F453" i="7"/>
  <c r="E419" i="9"/>
  <c r="E418" i="9" s="1"/>
  <c r="E417" i="9" s="1"/>
  <c r="F520" i="9"/>
  <c r="F248" i="7"/>
  <c r="F247" i="7" s="1"/>
  <c r="F246" i="7" s="1"/>
  <c r="E36" i="9"/>
  <c r="E35" i="9" s="1"/>
  <c r="E34" i="9" s="1"/>
  <c r="AD357" i="2"/>
  <c r="AD356" i="2" s="1"/>
  <c r="AD355" i="2" s="1"/>
  <c r="F450" i="7"/>
  <c r="F449" i="7" s="1"/>
  <c r="F232" i="7"/>
  <c r="F231" i="7" s="1"/>
  <c r="F230" i="7" s="1"/>
  <c r="F229" i="7" s="1"/>
  <c r="F228" i="7" s="1"/>
  <c r="F227" i="7" s="1"/>
  <c r="D21" i="10" s="1"/>
  <c r="AE25" i="2"/>
  <c r="AE24" i="2" s="1"/>
  <c r="AE23" i="2" s="1"/>
  <c r="AE22" i="2" s="1"/>
  <c r="AF373" i="2"/>
  <c r="F50" i="9"/>
  <c r="F49" i="9" s="1"/>
  <c r="F48" i="9" s="1"/>
  <c r="H872" i="7"/>
  <c r="H871" i="7" s="1"/>
  <c r="H867" i="7" s="1"/>
  <c r="F155" i="7"/>
  <c r="F154" i="7" s="1"/>
  <c r="E512" i="9"/>
  <c r="E511" i="9" s="1"/>
  <c r="E510" i="9" s="1"/>
  <c r="E509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8" i="9"/>
  <c r="E487" i="9" s="1"/>
  <c r="J627" i="7"/>
  <c r="J626" i="7" s="1"/>
  <c r="F504" i="7"/>
  <c r="F503" i="7" s="1"/>
  <c r="F73" i="7"/>
  <c r="F72" i="7" s="1"/>
  <c r="AE374" i="2"/>
  <c r="AE373" i="2" s="1"/>
  <c r="J614" i="7"/>
  <c r="J613" i="7" s="1"/>
  <c r="F585" i="7"/>
  <c r="F584" i="7" s="1"/>
  <c r="F183" i="7"/>
  <c r="F880" i="7"/>
  <c r="F879" i="7" s="1"/>
  <c r="F115" i="7"/>
  <c r="F114" i="7" s="1"/>
  <c r="AD75" i="2"/>
  <c r="AD74" i="2" s="1"/>
  <c r="F435" i="9"/>
  <c r="F434" i="9" s="1"/>
  <c r="F433" i="9" s="1"/>
  <c r="F240" i="7"/>
  <c r="F239" i="7" s="1"/>
  <c r="F238" i="7" s="1"/>
  <c r="F577" i="9"/>
  <c r="F576" i="9" s="1"/>
  <c r="F575" i="9" s="1"/>
  <c r="F574" i="9" s="1"/>
  <c r="G313" i="7"/>
  <c r="G312" i="7" s="1"/>
  <c r="G309" i="7" s="1"/>
  <c r="F312" i="7"/>
  <c r="F309" i="7" s="1"/>
  <c r="AF212" i="2"/>
  <c r="AF211" i="2" s="1"/>
  <c r="F188" i="7"/>
  <c r="J372" i="7"/>
  <c r="J371" i="7" s="1"/>
  <c r="F275" i="9"/>
  <c r="F274" i="9" s="1"/>
  <c r="F273" i="9" s="1"/>
  <c r="F776" i="7"/>
  <c r="AD401" i="2"/>
  <c r="AD400" i="2" s="1"/>
  <c r="AD393" i="2" s="1"/>
  <c r="AD392" i="2" s="1"/>
  <c r="D603" i="9"/>
  <c r="D602" i="9" s="1"/>
  <c r="AF478" i="2"/>
  <c r="AF477" i="2" s="1"/>
  <c r="AF476" i="2" s="1"/>
  <c r="AF475" i="2" s="1"/>
  <c r="AF474" i="2" s="1"/>
  <c r="D88" i="9"/>
  <c r="D87" i="9" s="1"/>
  <c r="D86" i="9" s="1"/>
  <c r="D85" i="9" s="1"/>
  <c r="F579" i="7"/>
  <c r="F578" i="7" s="1"/>
  <c r="F577" i="7" s="1"/>
  <c r="J493" i="7"/>
  <c r="J492" i="7" s="1"/>
  <c r="J488" i="7" s="1"/>
  <c r="D520" i="9"/>
  <c r="D514" i="9" s="1"/>
  <c r="D513" i="9" s="1"/>
  <c r="H630" i="7"/>
  <c r="H629" i="7" s="1"/>
  <c r="H679" i="7"/>
  <c r="H678" i="7" s="1"/>
  <c r="H677" i="7" s="1"/>
  <c r="H676" i="7" s="1"/>
  <c r="I679" i="7"/>
  <c r="I678" i="7" s="1"/>
  <c r="AD25" i="2"/>
  <c r="AD24" i="2" s="1"/>
  <c r="AD23" i="2" s="1"/>
  <c r="AD22" i="2" s="1"/>
  <c r="AE266" i="2"/>
  <c r="AE265" i="2" s="1"/>
  <c r="AE264" i="2" s="1"/>
  <c r="AE263" i="2" s="1"/>
  <c r="E493" i="9"/>
  <c r="E492" i="9" s="1"/>
  <c r="AF401" i="2"/>
  <c r="AF400" i="2" s="1"/>
  <c r="AF393" i="2" s="1"/>
  <c r="AF392" i="2" s="1"/>
  <c r="H484" i="7"/>
  <c r="H483" i="7" s="1"/>
  <c r="H473" i="7" s="1"/>
  <c r="D198" i="9"/>
  <c r="D197" i="9" s="1"/>
  <c r="D196" i="9" s="1"/>
  <c r="D195" i="9" s="1"/>
  <c r="D194" i="9" s="1"/>
  <c r="D345" i="9"/>
  <c r="D344" i="9" s="1"/>
  <c r="D343" i="9" s="1"/>
  <c r="F862" i="7"/>
  <c r="F861" i="7" s="1"/>
  <c r="D435" i="9"/>
  <c r="D434" i="9" s="1"/>
  <c r="D433" i="9" s="1"/>
  <c r="F21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4" i="2" s="1"/>
  <c r="AE447" i="2"/>
  <c r="E520" i="9"/>
  <c r="F344" i="7"/>
  <c r="F343" i="7" s="1"/>
  <c r="F342" i="7" s="1"/>
  <c r="F341" i="7" s="1"/>
  <c r="AD67" i="2"/>
  <c r="E548" i="9"/>
  <c r="E547" i="9" s="1"/>
  <c r="E546" i="9" s="1"/>
  <c r="E545" i="9" s="1"/>
  <c r="E498" i="9"/>
  <c r="E497" i="9" s="1"/>
  <c r="E496" i="9" s="1"/>
  <c r="E281" i="9"/>
  <c r="E280" i="9" s="1"/>
  <c r="J199" i="7"/>
  <c r="F675" i="9"/>
  <c r="F674" i="9" s="1"/>
  <c r="F673" i="9" s="1"/>
  <c r="F665" i="7"/>
  <c r="F664" i="7" s="1"/>
  <c r="F663" i="7" s="1"/>
  <c r="F662" i="7" s="1"/>
  <c r="AD494" i="2"/>
  <c r="F152" i="7"/>
  <c r="F151" i="7" s="1"/>
  <c r="F726" i="7"/>
  <c r="F725" i="7" s="1"/>
  <c r="F704" i="7"/>
  <c r="F703" i="7" s="1"/>
  <c r="F97" i="7"/>
  <c r="AE466" i="2"/>
  <c r="AE465" i="2" s="1"/>
  <c r="AE464" i="2" s="1"/>
  <c r="E24" i="9"/>
  <c r="E23" i="9" s="1"/>
  <c r="E22" i="9" s="1"/>
  <c r="E21" i="9" s="1"/>
  <c r="E20" i="9" s="1"/>
  <c r="AE236" i="2"/>
  <c r="AE235" i="2" s="1"/>
  <c r="AE234" i="2" s="1"/>
  <c r="AE226" i="2" s="1"/>
  <c r="E186" i="9"/>
  <c r="E185" i="9" s="1"/>
  <c r="E184" i="9" s="1"/>
  <c r="F139" i="7"/>
  <c r="AF349" i="2"/>
  <c r="F689" i="9"/>
  <c r="F688" i="9" s="1"/>
  <c r="F687" i="9" s="1"/>
  <c r="I586" i="7"/>
  <c r="I585" i="7" s="1"/>
  <c r="I584" i="7" s="1"/>
  <c r="I576" i="7" s="1"/>
  <c r="I575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93" i="7"/>
  <c r="F292" i="7" s="1"/>
  <c r="F491" i="9"/>
  <c r="F490" i="9" s="1"/>
  <c r="F857" i="7"/>
  <c r="F856" i="7" s="1"/>
  <c r="F852" i="7" s="1"/>
  <c r="F39" i="9"/>
  <c r="F38" i="9" s="1"/>
  <c r="F37" i="9" s="1"/>
  <c r="J455" i="7"/>
  <c r="J452" i="7" s="1"/>
  <c r="E569" i="9"/>
  <c r="E568" i="9" s="1"/>
  <c r="E567" i="9" s="1"/>
  <c r="E566" i="9" s="1"/>
  <c r="F186" i="9"/>
  <c r="F185" i="9" s="1"/>
  <c r="F184" i="9" s="1"/>
  <c r="E329" i="9"/>
  <c r="E328" i="9" s="1"/>
  <c r="F549" i="7"/>
  <c r="F548" i="7" s="1"/>
  <c r="F96" i="7"/>
  <c r="F422" i="9"/>
  <c r="F421" i="9" s="1"/>
  <c r="F420" i="9" s="1"/>
  <c r="F42" i="7"/>
  <c r="F41" i="7" s="1"/>
  <c r="F746" i="7"/>
  <c r="F745" i="7" s="1"/>
  <c r="F181" i="7"/>
  <c r="F729" i="7"/>
  <c r="F728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62" i="7"/>
  <c r="J861" i="7" s="1"/>
  <c r="J846" i="7"/>
  <c r="H788" i="7"/>
  <c r="H627" i="7"/>
  <c r="H626" i="7" s="1"/>
  <c r="AD250" i="2"/>
  <c r="AD249" i="2" s="1"/>
  <c r="AD248" i="2" s="1"/>
  <c r="J96" i="7"/>
  <c r="J97" i="7"/>
  <c r="H135" i="7"/>
  <c r="E399" i="9"/>
  <c r="E398" i="9" s="1"/>
  <c r="H109" i="7"/>
  <c r="H108" i="7" s="1"/>
  <c r="E703" i="9"/>
  <c r="E702" i="9" s="1"/>
  <c r="E701" i="9" s="1"/>
  <c r="H259" i="7"/>
  <c r="D577" i="9"/>
  <c r="D576" i="9" s="1"/>
  <c r="D575" i="9" s="1"/>
  <c r="D574" i="9" s="1"/>
  <c r="F752" i="7"/>
  <c r="F751" i="7" s="1"/>
  <c r="F750" i="7" s="1"/>
  <c r="E425" i="9"/>
  <c r="E424" i="9" s="1"/>
  <c r="E423" i="9" s="1"/>
  <c r="J177" i="7"/>
  <c r="J172" i="7" s="1"/>
  <c r="F482" i="9"/>
  <c r="F481" i="9" s="1"/>
  <c r="F476" i="9" s="1"/>
  <c r="E60" i="10"/>
  <c r="E59" i="10" s="1"/>
  <c r="H365" i="7"/>
  <c r="H364" i="7" s="1"/>
  <c r="H363" i="7" s="1"/>
  <c r="E572" i="9"/>
  <c r="E571" i="9" s="1"/>
  <c r="E570" i="9" s="1"/>
  <c r="H450" i="7"/>
  <c r="H449" i="7" s="1"/>
  <c r="E278" i="9"/>
  <c r="E277" i="9" s="1"/>
  <c r="E276" i="9" s="1"/>
  <c r="E672" i="9"/>
  <c r="E671" i="9" s="1"/>
  <c r="E670" i="9" s="1"/>
  <c r="H549" i="7"/>
  <c r="H548" i="7" s="1"/>
  <c r="E200" i="9"/>
  <c r="E199" i="9" s="1"/>
  <c r="F34" i="7"/>
  <c r="F35" i="7"/>
  <c r="D50" i="9"/>
  <c r="D49" i="9" s="1"/>
  <c r="D48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5" i="9"/>
  <c r="D274" i="9" s="1"/>
  <c r="D273" i="9" s="1"/>
  <c r="F372" i="7"/>
  <c r="F371" i="7" s="1"/>
  <c r="D453" i="9"/>
  <c r="D452" i="9" s="1"/>
  <c r="D451" i="9" s="1"/>
  <c r="F94" i="7"/>
  <c r="F93" i="7" s="1"/>
  <c r="D425" i="9"/>
  <c r="D424" i="9" s="1"/>
  <c r="D423" i="9" s="1"/>
  <c r="F158" i="7"/>
  <c r="F157" i="7" s="1"/>
  <c r="D414" i="9"/>
  <c r="D413" i="9" s="1"/>
  <c r="G148" i="7"/>
  <c r="G147" i="7" s="1"/>
  <c r="D537" i="9"/>
  <c r="D536" i="9" s="1"/>
  <c r="D535" i="9" s="1"/>
  <c r="D534" i="9" s="1"/>
  <c r="G201" i="7"/>
  <c r="G200" i="7" s="1"/>
  <c r="G199" i="7" s="1"/>
  <c r="G198" i="7" s="1"/>
  <c r="G197" i="7" s="1"/>
  <c r="G196" i="7" s="1"/>
  <c r="D511" i="9"/>
  <c r="D510" i="9" s="1"/>
  <c r="D509" i="9" s="1"/>
  <c r="F463" i="7"/>
  <c r="F462" i="7" s="1"/>
  <c r="F461" i="7" s="1"/>
  <c r="F460" i="7" s="1"/>
  <c r="F459" i="7" s="1"/>
  <c r="D100" i="9"/>
  <c r="D99" i="9" s="1"/>
  <c r="D96" i="9" s="1"/>
  <c r="F611" i="7"/>
  <c r="F608" i="7" s="1"/>
  <c r="E100" i="9"/>
  <c r="E99" i="9" s="1"/>
  <c r="E96" i="9" s="1"/>
  <c r="H611" i="7"/>
  <c r="H608" i="7" s="1"/>
  <c r="F630" i="9"/>
  <c r="F629" i="9" s="1"/>
  <c r="F628" i="9" s="1"/>
  <c r="J507" i="7"/>
  <c r="J506" i="7" s="1"/>
  <c r="F627" i="9"/>
  <c r="F626" i="9" s="1"/>
  <c r="F625" i="9" s="1"/>
  <c r="J665" i="7"/>
  <c r="J664" i="7" s="1"/>
  <c r="J663" i="7" s="1"/>
  <c r="J662" i="7" s="1"/>
  <c r="H579" i="7"/>
  <c r="H578" i="7" s="1"/>
  <c r="H577" i="7" s="1"/>
  <c r="E88" i="9"/>
  <c r="E87" i="9" s="1"/>
  <c r="E86" i="9" s="1"/>
  <c r="E85" i="9" s="1"/>
  <c r="J42" i="7"/>
  <c r="J41" i="7" s="1"/>
  <c r="F696" i="9"/>
  <c r="F695" i="9" s="1"/>
  <c r="F694" i="9" s="1"/>
  <c r="J729" i="7"/>
  <c r="J728" i="7" s="1"/>
  <c r="F183" i="9"/>
  <c r="F182" i="9" s="1"/>
  <c r="F181" i="9" s="1"/>
  <c r="J450" i="7"/>
  <c r="J449" i="7" s="1"/>
  <c r="F278" i="9"/>
  <c r="F277" i="9" s="1"/>
  <c r="F276" i="9" s="1"/>
  <c r="H68" i="7"/>
  <c r="H65" i="7" s="1"/>
  <c r="E440" i="9"/>
  <c r="E437" i="9" s="1"/>
  <c r="H248" i="7"/>
  <c r="H247" i="7" s="1"/>
  <c r="H246" i="7" s="1"/>
  <c r="J52" i="7"/>
  <c r="K53" i="7"/>
  <c r="K52" i="7" s="1"/>
  <c r="H330" i="7"/>
  <c r="F76" i="7"/>
  <c r="F75" i="7" s="1"/>
  <c r="F147" i="7"/>
  <c r="F419" i="9"/>
  <c r="F418" i="9" s="1"/>
  <c r="F417" i="9" s="1"/>
  <c r="J248" i="7"/>
  <c r="J247" i="7" s="1"/>
  <c r="J246" i="7" s="1"/>
  <c r="J237" i="7" s="1"/>
  <c r="D644" i="9"/>
  <c r="D643" i="9" s="1"/>
  <c r="E459" i="9"/>
  <c r="E458" i="9" s="1"/>
  <c r="E457" i="9" s="1"/>
  <c r="E422" i="9"/>
  <c r="E421" i="9" s="1"/>
  <c r="E420" i="9" s="1"/>
  <c r="J200" i="7"/>
  <c r="F180" i="9"/>
  <c r="F179" i="9" s="1"/>
  <c r="F178" i="9" s="1"/>
  <c r="G863" i="7"/>
  <c r="G862" i="7" s="1"/>
  <c r="G861" i="7" s="1"/>
  <c r="F32" i="7"/>
  <c r="F31" i="7" s="1"/>
  <c r="F177" i="7"/>
  <c r="F172" i="7" s="1"/>
  <c r="E719" i="9"/>
  <c r="E718" i="9" s="1"/>
  <c r="E717" i="9" s="1"/>
  <c r="E713" i="9" s="1"/>
  <c r="E50" i="9"/>
  <c r="E49" i="9" s="1"/>
  <c r="E48" i="9" s="1"/>
  <c r="G847" i="7"/>
  <c r="F45" i="7"/>
  <c r="F44" i="7" s="1"/>
  <c r="J35" i="7"/>
  <c r="F100" i="7"/>
  <c r="F99" i="7" s="1"/>
  <c r="E51" i="9"/>
  <c r="E164" i="9"/>
  <c r="D250" i="9"/>
  <c r="J365" i="7"/>
  <c r="J364" i="7" s="1"/>
  <c r="J363" i="7" s="1"/>
  <c r="F573" i="9"/>
  <c r="F572" i="9" s="1"/>
  <c r="F571" i="9" s="1"/>
  <c r="F570" i="9" s="1"/>
  <c r="H264" i="7"/>
  <c r="H263" i="7" s="1"/>
  <c r="E315" i="9"/>
  <c r="E314" i="9" s="1"/>
  <c r="E313" i="9" s="1"/>
  <c r="E312" i="9" s="1"/>
  <c r="J549" i="7"/>
  <c r="J548" i="7" s="1"/>
  <c r="F672" i="9"/>
  <c r="F671" i="9" s="1"/>
  <c r="F670" i="9" s="1"/>
  <c r="E212" i="9"/>
  <c r="E211" i="9" s="1"/>
  <c r="I55" i="7"/>
  <c r="I54" i="7" s="1"/>
  <c r="H54" i="7"/>
  <c r="J630" i="7"/>
  <c r="J629" i="7" s="1"/>
  <c r="F100" i="9"/>
  <c r="F99" i="9" s="1"/>
  <c r="F96" i="9" s="1"/>
  <c r="J611" i="7"/>
  <c r="J608" i="7" s="1"/>
  <c r="H821" i="7"/>
  <c r="J293" i="7"/>
  <c r="J292" i="7" s="1"/>
  <c r="F262" i="9"/>
  <c r="F261" i="9" s="1"/>
  <c r="K846" i="7"/>
  <c r="E644" i="9"/>
  <c r="E643" i="9" s="1"/>
  <c r="F212" i="9"/>
  <c r="F211" i="9" s="1"/>
  <c r="K55" i="7"/>
  <c r="K54" i="7" s="1"/>
  <c r="J54" i="7"/>
  <c r="D329" i="9"/>
  <c r="D328" i="9" s="1"/>
  <c r="F278" i="7"/>
  <c r="D95" i="9"/>
  <c r="D94" i="9" s="1"/>
  <c r="D93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43" i="7"/>
  <c r="F644" i="9"/>
  <c r="F643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7" i="9"/>
  <c r="F666" i="9" s="1"/>
  <c r="F665" i="9" s="1"/>
  <c r="F192" i="9"/>
  <c r="F191" i="9" s="1"/>
  <c r="F190" i="9" s="1"/>
  <c r="F189" i="9" s="1"/>
  <c r="F188" i="9" s="1"/>
  <c r="J824" i="7"/>
  <c r="J823" i="7" s="1"/>
  <c r="J822" i="7"/>
  <c r="J820" i="7" s="1"/>
  <c r="J819" i="7" s="1"/>
  <c r="D33" i="9"/>
  <c r="D32" i="9" s="1"/>
  <c r="D31" i="9" s="1"/>
  <c r="F769" i="7"/>
  <c r="F768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41" i="7"/>
  <c r="F640" i="7" s="1"/>
  <c r="F639" i="7" s="1"/>
  <c r="J68" i="7"/>
  <c r="J65" i="7" s="1"/>
  <c r="F440" i="9"/>
  <c r="F437" i="9" s="1"/>
  <c r="J375" i="7"/>
  <c r="J374" i="7" s="1"/>
  <c r="F288" i="9"/>
  <c r="F287" i="9" s="1"/>
  <c r="F286" i="9" s="1"/>
  <c r="H293" i="7"/>
  <c r="H292" i="7" s="1"/>
  <c r="E262" i="9"/>
  <c r="E261" i="9" s="1"/>
  <c r="F142" i="9"/>
  <c r="F141" i="9" s="1"/>
  <c r="F140" i="9" s="1"/>
  <c r="F139" i="9" s="1"/>
  <c r="J641" i="7"/>
  <c r="J640" i="7" s="1"/>
  <c r="J639" i="7" s="1"/>
  <c r="F135" i="7"/>
  <c r="F68" i="7"/>
  <c r="F65" i="7" s="1"/>
  <c r="F723" i="7"/>
  <c r="F722" i="7" s="1"/>
  <c r="F302" i="9"/>
  <c r="F301" i="9" s="1"/>
  <c r="F300" i="9" s="1"/>
  <c r="F299" i="9" s="1"/>
  <c r="F298" i="9" s="1"/>
  <c r="K586" i="7"/>
  <c r="K585" i="7" s="1"/>
  <c r="K584" i="7" s="1"/>
  <c r="K576" i="7" s="1"/>
  <c r="K575" i="7" s="1"/>
  <c r="D47" i="9"/>
  <c r="D46" i="9" s="1"/>
  <c r="D43" i="9" s="1"/>
  <c r="F783" i="7"/>
  <c r="F780" i="7" s="1"/>
  <c r="D210" i="9"/>
  <c r="D209" i="9" s="1"/>
  <c r="G53" i="7"/>
  <c r="G52" i="7" s="1"/>
  <c r="E142" i="9"/>
  <c r="E141" i="9" s="1"/>
  <c r="E140" i="9" s="1"/>
  <c r="E139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9" i="7"/>
  <c r="F258" i="7" s="1"/>
  <c r="E612" i="9"/>
  <c r="E611" i="9" s="1"/>
  <c r="E610" i="9" s="1"/>
  <c r="E606" i="9" s="1"/>
  <c r="J139" i="7"/>
  <c r="J259" i="7"/>
  <c r="J258" i="7" s="1"/>
  <c r="J361" i="7"/>
  <c r="J360" i="7" s="1"/>
  <c r="J359" i="7" s="1"/>
  <c r="F569" i="9"/>
  <c r="F568" i="9" s="1"/>
  <c r="F567" i="9" s="1"/>
  <c r="F566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5" i="9"/>
  <c r="E564" i="9" s="1"/>
  <c r="E563" i="9" s="1"/>
  <c r="E562" i="9" s="1"/>
  <c r="F198" i="9"/>
  <c r="F197" i="9" s="1"/>
  <c r="J739" i="7"/>
  <c r="E192" i="9"/>
  <c r="E191" i="9" s="1"/>
  <c r="E190" i="9" s="1"/>
  <c r="E189" i="9" s="1"/>
  <c r="E188" i="9" s="1"/>
  <c r="G849" i="7"/>
  <c r="G848" i="7" s="1"/>
  <c r="F848" i="7"/>
  <c r="F630" i="7"/>
  <c r="F629" i="7" s="1"/>
  <c r="H150" i="7"/>
  <c r="H149" i="7" s="1"/>
  <c r="J689" i="7"/>
  <c r="J688" i="7" s="1"/>
  <c r="F293" i="9"/>
  <c r="F292" i="9" s="1"/>
  <c r="F291" i="9" s="1"/>
  <c r="F290" i="9" s="1"/>
  <c r="F289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4" i="7"/>
  <c r="F683" i="7" s="1"/>
  <c r="F844" i="7"/>
  <c r="H769" i="7"/>
  <c r="H768" i="7" s="1"/>
  <c r="E33" i="9"/>
  <c r="E32" i="9" s="1"/>
  <c r="E31" i="9" s="1"/>
  <c r="G680" i="7"/>
  <c r="G679" i="7" s="1"/>
  <c r="G678" i="7" s="1"/>
  <c r="J848" i="7"/>
  <c r="K849" i="7"/>
  <c r="K848" i="7" s="1"/>
  <c r="D125" i="9"/>
  <c r="D124" i="9" s="1"/>
  <c r="D123" i="9" s="1"/>
  <c r="D122" i="9" s="1"/>
  <c r="F627" i="7"/>
  <c r="F626" i="7" s="1"/>
  <c r="G628" i="7"/>
  <c r="G627" i="7" s="1"/>
  <c r="G626" i="7" s="1"/>
  <c r="G625" i="7" s="1"/>
  <c r="E95" i="9"/>
  <c r="E94" i="9" s="1"/>
  <c r="E93" i="9" s="1"/>
  <c r="H606" i="7"/>
  <c r="H605" i="7" s="1"/>
  <c r="H604" i="7" s="1"/>
  <c r="E630" i="9"/>
  <c r="E629" i="9" s="1"/>
  <c r="E628" i="9" s="1"/>
  <c r="F109" i="7"/>
  <c r="F108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9" i="7"/>
  <c r="F688" i="7" s="1"/>
  <c r="F453" i="9"/>
  <c r="F452" i="9" s="1"/>
  <c r="F451" i="9" s="1"/>
  <c r="F33" i="9"/>
  <c r="F32" i="9" s="1"/>
  <c r="F31" i="9" s="1"/>
  <c r="K313" i="7"/>
  <c r="K312" i="7" s="1"/>
  <c r="K309" i="7" s="1"/>
  <c r="F36" i="9"/>
  <c r="F35" i="9" s="1"/>
  <c r="F34" i="9" s="1"/>
  <c r="J772" i="7"/>
  <c r="J771" i="7" s="1"/>
  <c r="J767" i="7" s="1"/>
  <c r="J766" i="7" s="1"/>
  <c r="F210" i="9"/>
  <c r="F209" i="9"/>
  <c r="E202" i="9"/>
  <c r="E201" i="9" s="1"/>
  <c r="I845" i="7"/>
  <c r="I844" i="7" s="1"/>
  <c r="H844" i="7"/>
  <c r="E709" i="9"/>
  <c r="E708" i="9" s="1"/>
  <c r="E707" i="9" s="1"/>
  <c r="F164" i="9"/>
  <c r="F163" i="9"/>
  <c r="J135" i="7"/>
  <c r="F398" i="9"/>
  <c r="J484" i="7"/>
  <c r="J483" i="7" s="1"/>
  <c r="J473" i="7" s="1"/>
  <c r="F603" i="9"/>
  <c r="F602" i="9" s="1"/>
  <c r="F601" i="9" s="1"/>
  <c r="F591" i="9" s="1"/>
  <c r="H685" i="7"/>
  <c r="H684" i="7"/>
  <c r="H39" i="7"/>
  <c r="H38" i="7" s="1"/>
  <c r="H37" i="7" s="1"/>
  <c r="E693" i="9"/>
  <c r="E692" i="9" s="1"/>
  <c r="E691" i="9" s="1"/>
  <c r="H723" i="7"/>
  <c r="H722" i="7" s="1"/>
  <c r="E177" i="9"/>
  <c r="E176" i="9" s="1"/>
  <c r="E175" i="9" s="1"/>
  <c r="H383" i="7"/>
  <c r="H382" i="7" s="1"/>
  <c r="H381" i="7" s="1"/>
  <c r="H380" i="7" s="1"/>
  <c r="H379" i="7" s="1"/>
  <c r="H378" i="7" s="1"/>
  <c r="E408" i="9"/>
  <c r="E407" i="9" s="1"/>
  <c r="E406" i="9" s="1"/>
  <c r="D706" i="9"/>
  <c r="D705" i="9" s="1"/>
  <c r="D704" i="9" s="1"/>
  <c r="D700" i="9" s="1"/>
  <c r="F112" i="7"/>
  <c r="F111" i="7" s="1"/>
  <c r="AF446" i="2"/>
  <c r="AF445" i="2" s="1"/>
  <c r="AF444" i="2" s="1"/>
  <c r="AF447" i="2"/>
  <c r="F788" i="7"/>
  <c r="D36" i="9"/>
  <c r="D35" i="9" s="1"/>
  <c r="D34" i="9" s="1"/>
  <c r="F772" i="7"/>
  <c r="F771" i="7" s="1"/>
  <c r="D219" i="9"/>
  <c r="D218" i="9" s="1"/>
  <c r="D214" i="9" s="1"/>
  <c r="F872" i="7"/>
  <c r="F871" i="7" s="1"/>
  <c r="F867" i="7" s="1"/>
  <c r="AF493" i="2"/>
  <c r="AF492" i="2" s="1"/>
  <c r="AF494" i="2"/>
  <c r="H375" i="7"/>
  <c r="H374" i="7" s="1"/>
  <c r="H370" i="7" s="1"/>
  <c r="H369" i="7" s="1"/>
  <c r="H368" i="7" s="1"/>
  <c r="H367" i="7" s="1"/>
  <c r="E288" i="9"/>
  <c r="E287" i="9" s="1"/>
  <c r="E286" i="9" s="1"/>
  <c r="J679" i="7"/>
  <c r="J678" i="7" s="1"/>
  <c r="J677" i="7" s="1"/>
  <c r="J676" i="7" s="1"/>
  <c r="K680" i="7"/>
  <c r="K679" i="7" s="1"/>
  <c r="K678" i="7" s="1"/>
  <c r="F47" i="9"/>
  <c r="F46" i="9" s="1"/>
  <c r="F43" i="9" s="1"/>
  <c r="F703" i="9"/>
  <c r="F702" i="9" s="1"/>
  <c r="F701" i="9" s="1"/>
  <c r="J579" i="7"/>
  <c r="J578" i="7" s="1"/>
  <c r="J577" i="7" s="1"/>
  <c r="F88" i="9"/>
  <c r="F87" i="9" s="1"/>
  <c r="F86" i="9" s="1"/>
  <c r="F85" i="9" s="1"/>
  <c r="J723" i="7"/>
  <c r="J722" i="7" s="1"/>
  <c r="F177" i="9"/>
  <c r="F176" i="9" s="1"/>
  <c r="F175" i="9" s="1"/>
  <c r="H163" i="7"/>
  <c r="H162" i="7" s="1"/>
  <c r="H846" i="7"/>
  <c r="H841" i="7" s="1"/>
  <c r="I847" i="7"/>
  <c r="I313" i="7"/>
  <c r="I312" i="7" s="1"/>
  <c r="I309" i="7" s="1"/>
  <c r="E251" i="9"/>
  <c r="D192" i="9"/>
  <c r="D191" i="9" s="1"/>
  <c r="D190" i="9" s="1"/>
  <c r="D189" i="9" s="1"/>
  <c r="D188" i="9" s="1"/>
  <c r="F822" i="7"/>
  <c r="D288" i="9"/>
  <c r="D287" i="9" s="1"/>
  <c r="D286" i="9" s="1"/>
  <c r="D565" i="9"/>
  <c r="D564" i="9" s="1"/>
  <c r="D563" i="9" s="1"/>
  <c r="D562" i="9" s="1"/>
  <c r="F357" i="7"/>
  <c r="F356" i="7" s="1"/>
  <c r="F355" i="7" s="1"/>
  <c r="E168" i="9"/>
  <c r="E167" i="9" s="1"/>
  <c r="E507" i="9"/>
  <c r="E506" i="9" s="1"/>
  <c r="E505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7" i="9"/>
  <c r="E536" i="9" s="1"/>
  <c r="E535" i="9" s="1"/>
  <c r="E534" i="9" s="1"/>
  <c r="H96" i="7"/>
  <c r="H97" i="7"/>
  <c r="H297" i="7"/>
  <c r="H296" i="7" s="1"/>
  <c r="H295" i="7" s="1"/>
  <c r="E270" i="9"/>
  <c r="E269" i="9" s="1"/>
  <c r="H848" i="7"/>
  <c r="I849" i="7"/>
  <c r="I848" i="7" s="1"/>
  <c r="J147" i="7"/>
  <c r="K148" i="7"/>
  <c r="K147" i="7" s="1"/>
  <c r="H504" i="7"/>
  <c r="H503" i="7" s="1"/>
  <c r="E626" i="9"/>
  <c r="E625" i="9" s="1"/>
  <c r="D212" i="9"/>
  <c r="D211" i="9" s="1"/>
  <c r="G55" i="7"/>
  <c r="G54" i="7" s="1"/>
  <c r="F51" i="9"/>
  <c r="E209" i="9"/>
  <c r="E210" i="9"/>
  <c r="H52" i="7"/>
  <c r="I53" i="7"/>
  <c r="I52" i="7" s="1"/>
  <c r="F95" i="9"/>
  <c r="F94" i="9" s="1"/>
  <c r="F93" i="9" s="1"/>
  <c r="J606" i="7"/>
  <c r="J605" i="7" s="1"/>
  <c r="D540" i="9"/>
  <c r="D539" i="9" s="1"/>
  <c r="D290" i="9"/>
  <c r="D289" i="9" s="1"/>
  <c r="D690" i="9"/>
  <c r="AD493" i="2"/>
  <c r="AD492" i="2" s="1"/>
  <c r="AD447" i="2"/>
  <c r="AD446" i="2"/>
  <c r="AD445" i="2" s="1"/>
  <c r="AD444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12" i="7"/>
  <c r="J111" i="7" s="1"/>
  <c r="J107" i="7" s="1"/>
  <c r="F706" i="9"/>
  <c r="F705" i="9" s="1"/>
  <c r="F704" i="9" s="1"/>
  <c r="F326" i="7"/>
  <c r="F325" i="7" s="1"/>
  <c r="F760" i="7"/>
  <c r="F759" i="7" s="1"/>
  <c r="F758" i="7" s="1"/>
  <c r="F757" i="7" s="1"/>
  <c r="AF38" i="2"/>
  <c r="AF37" i="2" s="1"/>
  <c r="F686" i="9"/>
  <c r="F685" i="9" s="1"/>
  <c r="F684" i="9" s="1"/>
  <c r="J145" i="7"/>
  <c r="K146" i="7"/>
  <c r="K145" i="7" s="1"/>
  <c r="F412" i="9"/>
  <c r="J128" i="7"/>
  <c r="J127" i="7" s="1"/>
  <c r="F719" i="9"/>
  <c r="F718" i="9" s="1"/>
  <c r="F717" i="9" s="1"/>
  <c r="F713" i="9" s="1"/>
  <c r="J73" i="7"/>
  <c r="J72" i="7" s="1"/>
  <c r="F446" i="9"/>
  <c r="F445" i="9" s="1"/>
  <c r="F444" i="9" s="1"/>
  <c r="J788" i="7"/>
  <c r="AF250" i="2"/>
  <c r="AF249" i="2" s="1"/>
  <c r="AF248" i="2" s="1"/>
  <c r="AE250" i="2"/>
  <c r="AE249" i="2" s="1"/>
  <c r="AE248" i="2" s="1"/>
  <c r="J278" i="7"/>
  <c r="F329" i="9"/>
  <c r="F328" i="9" s="1"/>
  <c r="J357" i="7"/>
  <c r="J356" i="7" s="1"/>
  <c r="J355" i="7" s="1"/>
  <c r="F565" i="9"/>
  <c r="F564" i="9" s="1"/>
  <c r="F563" i="9" s="1"/>
  <c r="F562" i="9" s="1"/>
  <c r="J326" i="7"/>
  <c r="F544" i="9"/>
  <c r="F543" i="9" s="1"/>
  <c r="F542" i="9" s="1"/>
  <c r="F541" i="9" s="1"/>
  <c r="F60" i="10"/>
  <c r="F59" i="10" s="1"/>
  <c r="H145" i="7"/>
  <c r="I146" i="7"/>
  <c r="I145" i="7" s="1"/>
  <c r="D412" i="9"/>
  <c r="G146" i="7"/>
  <c r="G145" i="7" s="1"/>
  <c r="AE38" i="2"/>
  <c r="AE37" i="2" s="1"/>
  <c r="AE36" i="2" s="1"/>
  <c r="AE35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5" i="7"/>
  <c r="J44" i="7" s="1"/>
  <c r="H34" i="7"/>
  <c r="H35" i="7"/>
  <c r="F425" i="9"/>
  <c r="F424" i="9" s="1"/>
  <c r="F423" i="9" s="1"/>
  <c r="J158" i="7"/>
  <c r="J157" i="7" s="1"/>
  <c r="J225" i="7"/>
  <c r="J224" i="7" s="1"/>
  <c r="K226" i="7"/>
  <c r="K225" i="7" s="1"/>
  <c r="K224" i="7" s="1"/>
  <c r="H125" i="7"/>
  <c r="E198" i="9"/>
  <c r="E197" i="9" s="1"/>
  <c r="H739" i="7"/>
  <c r="D51" i="9"/>
  <c r="H689" i="7"/>
  <c r="H688" i="7" s="1"/>
  <c r="D689" i="9"/>
  <c r="D688" i="9" s="1"/>
  <c r="D687" i="9" s="1"/>
  <c r="D630" i="9"/>
  <c r="D629" i="9" s="1"/>
  <c r="D628" i="9" s="1"/>
  <c r="F507" i="7"/>
  <c r="F506" i="7" s="1"/>
  <c r="E183" i="9"/>
  <c r="E182" i="9" s="1"/>
  <c r="E181" i="9" s="1"/>
  <c r="E699" i="9"/>
  <c r="E698" i="9" s="1"/>
  <c r="E697" i="9" s="1"/>
  <c r="F449" i="9"/>
  <c r="F448" i="9" s="1"/>
  <c r="F447" i="9" s="1"/>
  <c r="F12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H134" i="7" l="1"/>
  <c r="J604" i="7"/>
  <c r="K841" i="7"/>
  <c r="J841" i="7"/>
  <c r="F841" i="7"/>
  <c r="F604" i="7"/>
  <c r="D247" i="9"/>
  <c r="D246" i="9" s="1"/>
  <c r="D245" i="9" s="1"/>
  <c r="D244" i="9" s="1"/>
  <c r="D617" i="9"/>
  <c r="D616" i="9" s="1"/>
  <c r="H499" i="7"/>
  <c r="H498" i="7" s="1"/>
  <c r="J499" i="7"/>
  <c r="J498" i="7" s="1"/>
  <c r="F499" i="7"/>
  <c r="F498" i="7" s="1"/>
  <c r="J134" i="7"/>
  <c r="E489" i="9"/>
  <c r="F397" i="9"/>
  <c r="F396" i="9" s="1"/>
  <c r="D167" i="9"/>
  <c r="D166" i="9" s="1"/>
  <c r="D160" i="9" s="1"/>
  <c r="F452" i="7"/>
  <c r="D601" i="9"/>
  <c r="D591" i="9" s="1"/>
  <c r="D590" i="9" s="1"/>
  <c r="F134" i="7"/>
  <c r="F133" i="7" s="1"/>
  <c r="E279" i="9"/>
  <c r="E272" i="9" s="1"/>
  <c r="H625" i="7"/>
  <c r="J625" i="7"/>
  <c r="F625" i="7"/>
  <c r="E397" i="9"/>
  <c r="E396" i="9" s="1"/>
  <c r="F185" i="7"/>
  <c r="F489" i="9"/>
  <c r="F483" i="9" s="1"/>
  <c r="F144" i="7"/>
  <c r="F143" i="7" s="1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28" i="10" s="1"/>
  <c r="E541" i="9"/>
  <c r="E540" i="9" s="1"/>
  <c r="E539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8" i="9"/>
  <c r="F779" i="7"/>
  <c r="F778" i="7" s="1"/>
  <c r="F777" i="7" s="1"/>
  <c r="H767" i="7"/>
  <c r="H766" i="7" s="1"/>
  <c r="F576" i="7"/>
  <c r="F575" i="7" s="1"/>
  <c r="F661" i="7"/>
  <c r="AF36" i="2"/>
  <c r="AF35" i="2" s="1"/>
  <c r="AF21" i="2" s="1"/>
  <c r="F228" i="9"/>
  <c r="F227" i="9" s="1"/>
  <c r="F226" i="9" s="1"/>
  <c r="E228" i="9"/>
  <c r="E227" i="9" s="1"/>
  <c r="E226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2" i="9"/>
  <c r="F161" i="9" s="1"/>
  <c r="D39" i="9"/>
  <c r="D38" i="9" s="1"/>
  <c r="D37" i="9" s="1"/>
  <c r="D30" i="9" s="1"/>
  <c r="D29" i="9" s="1"/>
  <c r="AE225" i="2"/>
  <c r="F342" i="9"/>
  <c r="F341" i="9" s="1"/>
  <c r="F860" i="7"/>
  <c r="F859" i="7" s="1"/>
  <c r="D342" i="9"/>
  <c r="D341" i="9" s="1"/>
  <c r="D332" i="9" s="1"/>
  <c r="J860" i="7"/>
  <c r="J859" i="7" s="1"/>
  <c r="G860" i="7"/>
  <c r="G859" i="7" s="1"/>
  <c r="G850" i="7" s="1"/>
  <c r="F237" i="7"/>
  <c r="F236" i="7" s="1"/>
  <c r="F235" i="7" s="1"/>
  <c r="D23" i="10" s="1"/>
  <c r="D272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3" i="10" s="1"/>
  <c r="F682" i="7"/>
  <c r="H472" i="7"/>
  <c r="J448" i="7"/>
  <c r="J447" i="7" s="1"/>
  <c r="J446" i="7" s="1"/>
  <c r="H448" i="7"/>
  <c r="H447" i="7" s="1"/>
  <c r="H446" i="7" s="1"/>
  <c r="F448" i="7"/>
  <c r="J472" i="7"/>
  <c r="E17" i="10"/>
  <c r="AE21" i="2"/>
  <c r="AD21" i="2"/>
  <c r="F327" i="9"/>
  <c r="F326" i="9" s="1"/>
  <c r="F325" i="9" s="1"/>
  <c r="F277" i="7"/>
  <c r="F276" i="7" s="1"/>
  <c r="F275" i="7" s="1"/>
  <c r="E327" i="9"/>
  <c r="E326" i="9" s="1"/>
  <c r="E325" i="9" s="1"/>
  <c r="J277" i="7"/>
  <c r="J276" i="7" s="1"/>
  <c r="J275" i="7" s="1"/>
  <c r="D327" i="9"/>
  <c r="D326" i="9" s="1"/>
  <c r="D325" i="9" s="1"/>
  <c r="AD382" i="2"/>
  <c r="AD381" i="2" s="1"/>
  <c r="AE287" i="2"/>
  <c r="AF287" i="2"/>
  <c r="AD287" i="2"/>
  <c r="F272" i="9"/>
  <c r="H683" i="7"/>
  <c r="H682" i="7" s="1"/>
  <c r="J126" i="7"/>
  <c r="J125" i="7" s="1"/>
  <c r="F17" i="10" s="1"/>
  <c r="E484" i="9"/>
  <c r="F180" i="7"/>
  <c r="J898" i="7"/>
  <c r="J901" i="7"/>
  <c r="J900" i="7" s="1"/>
  <c r="J899" i="7"/>
  <c r="H898" i="7"/>
  <c r="H899" i="7"/>
  <c r="H901" i="7"/>
  <c r="H900" i="7" s="1"/>
  <c r="K850" i="7"/>
  <c r="F250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27" i="10" s="1"/>
  <c r="F529" i="9"/>
  <c r="E561" i="9"/>
  <c r="E560" i="9" s="1"/>
  <c r="I377" i="7"/>
  <c r="K377" i="7"/>
  <c r="D504" i="9"/>
  <c r="AF348" i="2"/>
  <c r="AE348" i="2"/>
  <c r="AD348" i="2"/>
  <c r="J83" i="7"/>
  <c r="J82" i="7" s="1"/>
  <c r="F508" i="9"/>
  <c r="F507" i="9" s="1"/>
  <c r="F506" i="9" s="1"/>
  <c r="F505" i="9" s="1"/>
  <c r="F504" i="9" s="1"/>
  <c r="AD172" i="2"/>
  <c r="AD171" i="2" s="1"/>
  <c r="AE404" i="2"/>
  <c r="AE403" i="2" s="1"/>
  <c r="AF404" i="2"/>
  <c r="AF403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30" i="9"/>
  <c r="E529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30" i="9"/>
  <c r="D529" i="9" s="1"/>
  <c r="AD210" i="2"/>
  <c r="AD209" i="2" s="1"/>
  <c r="AF210" i="2"/>
  <c r="AF209" i="2" s="1"/>
  <c r="AF172" i="2"/>
  <c r="AF171" i="2" s="1"/>
  <c r="AE172" i="2"/>
  <c r="AE171" i="2" s="1"/>
  <c r="H258" i="7"/>
  <c r="H257" i="7" s="1"/>
  <c r="J236" i="7"/>
  <c r="J235" i="7" s="1"/>
  <c r="F23" i="10" s="1"/>
  <c r="D483" i="9"/>
  <c r="J179" i="7"/>
  <c r="H179" i="7"/>
  <c r="F174" i="9"/>
  <c r="F173" i="9" s="1"/>
  <c r="F172" i="9" s="1"/>
  <c r="E174" i="9"/>
  <c r="E173" i="9" s="1"/>
  <c r="E172" i="9" s="1"/>
  <c r="F52" i="10"/>
  <c r="D683" i="9"/>
  <c r="F450" i="9"/>
  <c r="E450" i="9"/>
  <c r="E268" i="9"/>
  <c r="F268" i="9"/>
  <c r="D268" i="9"/>
  <c r="H262" i="7"/>
  <c r="H261" i="7" s="1"/>
  <c r="F262" i="7"/>
  <c r="F261" i="7" s="1"/>
  <c r="AF372" i="2"/>
  <c r="AF371" i="2" s="1"/>
  <c r="AF370" i="2" s="1"/>
  <c r="AF368" i="2" s="1"/>
  <c r="AE372" i="2"/>
  <c r="AE371" i="2" s="1"/>
  <c r="AE370" i="2" s="1"/>
  <c r="K735" i="7"/>
  <c r="K734" i="7" s="1"/>
  <c r="K717" i="7" s="1"/>
  <c r="D450" i="9"/>
  <c r="G735" i="7"/>
  <c r="G734" i="7" s="1"/>
  <c r="G717" i="7" s="1"/>
  <c r="D193" i="9"/>
  <c r="I735" i="7"/>
  <c r="I734" i="7" s="1"/>
  <c r="I717" i="7" s="1"/>
  <c r="H107" i="7"/>
  <c r="H106" i="7" s="1"/>
  <c r="D436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5" i="2"/>
  <c r="AD225" i="2"/>
  <c r="D400" i="9"/>
  <c r="D397" i="9" s="1"/>
  <c r="H354" i="7"/>
  <c r="H353" i="7" s="1"/>
  <c r="H352" i="7" s="1"/>
  <c r="E30" i="10" s="1"/>
  <c r="F354" i="7"/>
  <c r="F353" i="7" s="1"/>
  <c r="F352" i="7" s="1"/>
  <c r="D30" i="10" s="1"/>
  <c r="J354" i="7"/>
  <c r="J353" i="7" s="1"/>
  <c r="J352" i="7" s="1"/>
  <c r="F30" i="10" s="1"/>
  <c r="J254" i="7"/>
  <c r="J253" i="7" s="1"/>
  <c r="F254" i="7"/>
  <c r="F253" i="7" s="1"/>
  <c r="H254" i="7"/>
  <c r="H253" i="7" s="1"/>
  <c r="E311" i="9"/>
  <c r="J694" i="7"/>
  <c r="H197" i="7"/>
  <c r="H196" i="7" s="1"/>
  <c r="I197" i="7"/>
  <c r="I196" i="7" s="1"/>
  <c r="H746" i="7"/>
  <c r="H745" i="7" s="1"/>
  <c r="F542" i="7"/>
  <c r="F541" i="7" s="1"/>
  <c r="E664" i="9"/>
  <c r="E663" i="9" s="1"/>
  <c r="E662" i="9" s="1"/>
  <c r="G472" i="7"/>
  <c r="G471" i="7" s="1"/>
  <c r="G445" i="7" s="1"/>
  <c r="F540" i="9"/>
  <c r="F539" i="9" s="1"/>
  <c r="F125" i="7"/>
  <c r="E504" i="9"/>
  <c r="E42" i="9"/>
  <c r="E41" i="9" s="1"/>
  <c r="E40" i="9" s="1"/>
  <c r="F878" i="7"/>
  <c r="F877" i="7" s="1"/>
  <c r="F876" i="7" s="1"/>
  <c r="E514" i="9"/>
  <c r="E513" i="9" s="1"/>
  <c r="H866" i="7"/>
  <c r="H865" i="7" s="1"/>
  <c r="H864" i="7" s="1"/>
  <c r="E55" i="10" s="1"/>
  <c r="F739" i="7"/>
  <c r="F738" i="7" s="1"/>
  <c r="F737" i="7" s="1"/>
  <c r="E603" i="9"/>
  <c r="E602" i="9" s="1"/>
  <c r="E601" i="9" s="1"/>
  <c r="E591" i="9" s="1"/>
  <c r="AD368" i="2"/>
  <c r="J866" i="7"/>
  <c r="J865" i="7" s="1"/>
  <c r="J864" i="7" s="1"/>
  <c r="F55" i="10" s="1"/>
  <c r="F514" i="9"/>
  <c r="F513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11" i="9"/>
  <c r="E166" i="9"/>
  <c r="E160" i="9" s="1"/>
  <c r="J370" i="7"/>
  <c r="J369" i="7" s="1"/>
  <c r="J368" i="7" s="1"/>
  <c r="J367" i="7" s="1"/>
  <c r="F664" i="9"/>
  <c r="F663" i="9" s="1"/>
  <c r="F662" i="9" s="1"/>
  <c r="K51" i="7"/>
  <c r="K50" i="7" s="1"/>
  <c r="K49" i="7" s="1"/>
  <c r="K48" i="7" s="1"/>
  <c r="K47" i="7" s="1"/>
  <c r="H687" i="7"/>
  <c r="F202" i="9"/>
  <c r="F201" i="9" s="1"/>
  <c r="F196" i="9" s="1"/>
  <c r="F205" i="9"/>
  <c r="F204" i="9" s="1"/>
  <c r="F203" i="9" s="1"/>
  <c r="J746" i="7"/>
  <c r="J745" i="7" s="1"/>
  <c r="H857" i="7"/>
  <c r="H856" i="7" s="1"/>
  <c r="H852" i="7" s="1"/>
  <c r="E340" i="9"/>
  <c r="E339" i="9" s="1"/>
  <c r="E338" i="9" s="1"/>
  <c r="E334" i="9" s="1"/>
  <c r="H878" i="7"/>
  <c r="H877" i="7" s="1"/>
  <c r="E436" i="9"/>
  <c r="F612" i="9"/>
  <c r="F611" i="9" s="1"/>
  <c r="F610" i="9" s="1"/>
  <c r="F606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1" i="10"/>
  <c r="F866" i="7"/>
  <c r="F865" i="7" s="1"/>
  <c r="F864" i="7" s="1"/>
  <c r="D55" i="10" s="1"/>
  <c r="E30" i="9"/>
  <c r="E29" i="9" s="1"/>
  <c r="F851" i="7"/>
  <c r="F324" i="7"/>
  <c r="F323" i="7" s="1"/>
  <c r="F322" i="7" s="1"/>
  <c r="F314" i="7" s="1"/>
  <c r="F687" i="7"/>
  <c r="D583" i="9"/>
  <c r="E196" i="9"/>
  <c r="E195" i="9" s="1"/>
  <c r="E194" i="9" s="1"/>
  <c r="F721" i="7"/>
  <c r="F720" i="7" s="1"/>
  <c r="F719" i="7" s="1"/>
  <c r="F718" i="7" s="1"/>
  <c r="F92" i="9"/>
  <c r="F81" i="9" s="1"/>
  <c r="F80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92" i="7"/>
  <c r="F91" i="7" s="1"/>
  <c r="F90" i="7" s="1"/>
  <c r="H144" i="7"/>
  <c r="H143" i="7" s="1"/>
  <c r="F30" i="9"/>
  <c r="F29" i="9" s="1"/>
  <c r="F107" i="7"/>
  <c r="E92" i="9"/>
  <c r="E81" i="9" s="1"/>
  <c r="E80" i="9" s="1"/>
  <c r="E416" i="9"/>
  <c r="E415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2" i="9"/>
  <c r="D41" i="9" s="1"/>
  <c r="D40" i="9" s="1"/>
  <c r="J51" i="7"/>
  <c r="J50" i="7" s="1"/>
  <c r="J49" i="7" s="1"/>
  <c r="J48" i="7" s="1"/>
  <c r="G846" i="7"/>
  <c r="J133" i="7"/>
  <c r="E700" i="9"/>
  <c r="AE212" i="2"/>
  <c r="AE211" i="2" s="1"/>
  <c r="I144" i="7"/>
  <c r="I143" i="7" s="1"/>
  <c r="I132" i="7" s="1"/>
  <c r="I131" i="7" s="1"/>
  <c r="D416" i="9"/>
  <c r="D415" i="9" s="1"/>
  <c r="J542" i="7"/>
  <c r="J541" i="7" s="1"/>
  <c r="J106" i="7"/>
  <c r="F416" i="9"/>
  <c r="F415" i="9" s="1"/>
  <c r="H64" i="7"/>
  <c r="H63" i="7" s="1"/>
  <c r="H62" i="7" s="1"/>
  <c r="H61" i="7" s="1"/>
  <c r="F260" i="9"/>
  <c r="J144" i="7"/>
  <c r="J143" i="7" s="1"/>
  <c r="D92" i="9"/>
  <c r="D81" i="9" s="1"/>
  <c r="D80" i="9" s="1"/>
  <c r="F37" i="7"/>
  <c r="F30" i="7" s="1"/>
  <c r="F23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8" i="7"/>
  <c r="J64" i="7"/>
  <c r="J63" i="7" s="1"/>
  <c r="J62" i="7" s="1"/>
  <c r="J61" i="7" s="1"/>
  <c r="F840" i="7"/>
  <c r="F839" i="7" s="1"/>
  <c r="F838" i="7" s="1"/>
  <c r="F166" i="9"/>
  <c r="J257" i="7"/>
  <c r="J291" i="7"/>
  <c r="J290" i="7" s="1"/>
  <c r="H51" i="7"/>
  <c r="H50" i="7" s="1"/>
  <c r="H49" i="7" s="1"/>
  <c r="H48" i="7" s="1"/>
  <c r="F42" i="9"/>
  <c r="F41" i="9" s="1"/>
  <c r="F40" i="9" s="1"/>
  <c r="F257" i="7"/>
  <c r="H30" i="7"/>
  <c r="H23" i="7" s="1"/>
  <c r="D213" i="9"/>
  <c r="E250" i="9"/>
  <c r="K144" i="7"/>
  <c r="K143" i="7" s="1"/>
  <c r="K132" i="7" s="1"/>
  <c r="K131" i="7" s="1"/>
  <c r="K130" i="7" s="1"/>
  <c r="F436" i="9"/>
  <c r="F820" i="7"/>
  <c r="F819" i="7" s="1"/>
  <c r="F821" i="7"/>
  <c r="I846" i="7"/>
  <c r="E28" i="10"/>
  <c r="F690" i="9"/>
  <c r="F410" i="9"/>
  <c r="F409" i="9" s="1"/>
  <c r="F411" i="9"/>
  <c r="E410" i="9"/>
  <c r="E409" i="9" s="1"/>
  <c r="E411" i="9"/>
  <c r="D410" i="9"/>
  <c r="D409" i="9" s="1"/>
  <c r="D411" i="9"/>
  <c r="J857" i="7"/>
  <c r="J856" i="7" s="1"/>
  <c r="J852" i="7" s="1"/>
  <c r="F340" i="9"/>
  <c r="F339" i="9" s="1"/>
  <c r="F338" i="9" s="1"/>
  <c r="F334" i="9" s="1"/>
  <c r="E12" i="10"/>
  <c r="D12" i="10"/>
  <c r="G841" i="7" l="1"/>
  <c r="G840" i="7" s="1"/>
  <c r="G839" i="7" s="1"/>
  <c r="G838" i="7" s="1"/>
  <c r="G837" i="7" s="1"/>
  <c r="G818" i="7" s="1"/>
  <c r="I841" i="7"/>
  <c r="I840" i="7" s="1"/>
  <c r="I839" i="7" s="1"/>
  <c r="I838" i="7" s="1"/>
  <c r="F247" i="9"/>
  <c r="F246" i="9" s="1"/>
  <c r="F245" i="9" s="1"/>
  <c r="F244" i="9" s="1"/>
  <c r="E247" i="9"/>
  <c r="E246" i="9" s="1"/>
  <c r="E245" i="9" s="1"/>
  <c r="E244" i="9" s="1"/>
  <c r="H599" i="7"/>
  <c r="D432" i="9"/>
  <c r="D431" i="9" s="1"/>
  <c r="F432" i="9"/>
  <c r="F431" i="9" s="1"/>
  <c r="D503" i="9"/>
  <c r="J599" i="7"/>
  <c r="E538" i="9"/>
  <c r="H756" i="7"/>
  <c r="H755" i="7" s="1"/>
  <c r="E48" i="10" s="1"/>
  <c r="E47" i="10" s="1"/>
  <c r="E79" i="9"/>
  <c r="F600" i="7"/>
  <c r="F599" i="7" s="1"/>
  <c r="F736" i="7"/>
  <c r="F735" i="7" s="1"/>
  <c r="F734" i="7" s="1"/>
  <c r="D79" i="9"/>
  <c r="AD332" i="2"/>
  <c r="F538" i="9"/>
  <c r="H598" i="7"/>
  <c r="H597" i="7" s="1"/>
  <c r="E503" i="9"/>
  <c r="F503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6" i="7"/>
  <c r="H875" i="7" s="1"/>
  <c r="H874" i="7" s="1"/>
  <c r="J471" i="7"/>
  <c r="J445" i="7" s="1"/>
  <c r="H471" i="7"/>
  <c r="H445" i="7" s="1"/>
  <c r="D396" i="9"/>
  <c r="D395" i="9" s="1"/>
  <c r="F447" i="7"/>
  <c r="F446" i="7" s="1"/>
  <c r="AE382" i="2"/>
  <c r="AE381" i="2" s="1"/>
  <c r="J47" i="7"/>
  <c r="F14" i="10" s="1"/>
  <c r="H47" i="7"/>
  <c r="E14" i="10" s="1"/>
  <c r="H88" i="7"/>
  <c r="E15" i="10" s="1"/>
  <c r="J88" i="7"/>
  <c r="F15" i="10" s="1"/>
  <c r="H252" i="7"/>
  <c r="H251" i="7" s="1"/>
  <c r="H250" i="7" s="1"/>
  <c r="F252" i="7"/>
  <c r="J252" i="7"/>
  <c r="J251" i="7" s="1"/>
  <c r="J250" i="7" s="1"/>
  <c r="F19" i="9"/>
  <c r="F756" i="7"/>
  <c r="F755" i="7" s="1"/>
  <c r="E19" i="9"/>
  <c r="D19" i="9"/>
  <c r="F160" i="9"/>
  <c r="E590" i="9"/>
  <c r="AF382" i="2"/>
  <c r="AF381" i="2" s="1"/>
  <c r="AF332" i="2"/>
  <c r="J693" i="7"/>
  <c r="F45" i="10" s="1"/>
  <c r="H693" i="7"/>
  <c r="E45" i="10" s="1"/>
  <c r="H897" i="7"/>
  <c r="H896" i="7"/>
  <c r="I130" i="7"/>
  <c r="J897" i="7"/>
  <c r="J896" i="7"/>
  <c r="F89" i="7"/>
  <c r="I850" i="7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17" i="10"/>
  <c r="D13" i="10"/>
  <c r="E13" i="10"/>
  <c r="D259" i="9"/>
  <c r="D258" i="9" s="1"/>
  <c r="F259" i="9"/>
  <c r="F258" i="9" s="1"/>
  <c r="D589" i="9"/>
  <c r="F590" i="9"/>
  <c r="F701" i="7"/>
  <c r="G15" i="7"/>
  <c r="F561" i="9"/>
  <c r="F560" i="9" s="1"/>
  <c r="F749" i="7"/>
  <c r="F748" i="7" s="1"/>
  <c r="H749" i="7"/>
  <c r="H748" i="7" s="1"/>
  <c r="J749" i="7"/>
  <c r="J748" i="7" s="1"/>
  <c r="F289" i="7"/>
  <c r="F288" i="7" s="1"/>
  <c r="J289" i="7"/>
  <c r="D187" i="9"/>
  <c r="H219" i="7"/>
  <c r="E20" i="10"/>
  <c r="E19" i="10" s="1"/>
  <c r="D20" i="10"/>
  <c r="D19" i="10" s="1"/>
  <c r="F219" i="7"/>
  <c r="F20" i="10"/>
  <c r="F19" i="10" s="1"/>
  <c r="AE210" i="2"/>
  <c r="H161" i="7"/>
  <c r="H160" i="7" s="1"/>
  <c r="J161" i="7"/>
  <c r="J160" i="7" s="1"/>
  <c r="AF155" i="2"/>
  <c r="K837" i="7"/>
  <c r="K818" i="7" s="1"/>
  <c r="E483" i="9"/>
  <c r="E432" i="9" s="1"/>
  <c r="F179" i="7"/>
  <c r="F161" i="7" s="1"/>
  <c r="F160" i="7" s="1"/>
  <c r="AD380" i="2"/>
  <c r="F681" i="7"/>
  <c r="F675" i="7" s="1"/>
  <c r="F660" i="7" s="1"/>
  <c r="J681" i="7"/>
  <c r="J675" i="7" s="1"/>
  <c r="J660" i="7" s="1"/>
  <c r="H681" i="7"/>
  <c r="H675" i="7" s="1"/>
  <c r="H660" i="7" s="1"/>
  <c r="D52" i="10"/>
  <c r="F683" i="9"/>
  <c r="E683" i="9"/>
  <c r="AF369" i="2"/>
  <c r="AE369" i="2"/>
  <c r="AE368" i="2"/>
  <c r="AE332" i="2" s="1"/>
  <c r="I675" i="7"/>
  <c r="I660" i="7" s="1"/>
  <c r="E193" i="9"/>
  <c r="E187" i="9" s="1"/>
  <c r="J540" i="7"/>
  <c r="J532" i="7" s="1"/>
  <c r="J525" i="7" s="1"/>
  <c r="H540" i="7"/>
  <c r="H532" i="7" s="1"/>
  <c r="H525" i="7" s="1"/>
  <c r="F540" i="7"/>
  <c r="D28" i="10"/>
  <c r="F333" i="9"/>
  <c r="F332" i="9" s="1"/>
  <c r="E333" i="9"/>
  <c r="E332" i="9" s="1"/>
  <c r="J851" i="7"/>
  <c r="J850" i="7" s="1"/>
  <c r="J837" i="7" s="1"/>
  <c r="H851" i="7"/>
  <c r="H850" i="7" s="1"/>
  <c r="H329" i="7"/>
  <c r="D561" i="9"/>
  <c r="D560" i="9" s="1"/>
  <c r="D31" i="10"/>
  <c r="H737" i="7"/>
  <c r="AD155" i="2"/>
  <c r="E395" i="9"/>
  <c r="F395" i="9"/>
  <c r="D60" i="10"/>
  <c r="D59" i="10" s="1"/>
  <c r="H132" i="7"/>
  <c r="F132" i="7"/>
  <c r="F195" i="9"/>
  <c r="F194" i="9" s="1"/>
  <c r="J737" i="7"/>
  <c r="J132" i="7"/>
  <c r="H291" i="7"/>
  <c r="H290" i="7" s="1"/>
  <c r="E260" i="9"/>
  <c r="F106" i="7"/>
  <c r="F57" i="10"/>
  <c r="F56" i="10" s="1"/>
  <c r="I837" i="7" l="1"/>
  <c r="I818" i="7" s="1"/>
  <c r="AE209" i="2"/>
  <c r="AE155" i="2" s="1"/>
  <c r="J288" i="7"/>
  <c r="F25" i="10" s="1"/>
  <c r="F700" i="7"/>
  <c r="F693" i="7" s="1"/>
  <c r="D45" i="10" s="1"/>
  <c r="F79" i="9"/>
  <c r="J736" i="7"/>
  <c r="J735" i="7" s="1"/>
  <c r="J734" i="7" s="1"/>
  <c r="J717" i="7" s="1"/>
  <c r="H736" i="7"/>
  <c r="H735" i="7" s="1"/>
  <c r="H734" i="7" s="1"/>
  <c r="H717" i="7" s="1"/>
  <c r="AD13" i="2"/>
  <c r="F251" i="7"/>
  <c r="F250" i="7" s="1"/>
  <c r="D25" i="10"/>
  <c r="F471" i="7"/>
  <c r="F445" i="7" s="1"/>
  <c r="D35" i="10" s="1"/>
  <c r="F88" i="7"/>
  <c r="D15" i="10" s="1"/>
  <c r="F598" i="7"/>
  <c r="F597" i="7" s="1"/>
  <c r="AF380" i="2"/>
  <c r="G377" i="7"/>
  <c r="G572" i="7"/>
  <c r="K572" i="7"/>
  <c r="E431" i="9"/>
  <c r="E394" i="9" s="1"/>
  <c r="J754" i="7"/>
  <c r="I15" i="7"/>
  <c r="F717" i="7"/>
  <c r="AE380" i="2"/>
  <c r="E24" i="10"/>
  <c r="E259" i="9"/>
  <c r="E258" i="9" s="1"/>
  <c r="D33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4" i="9"/>
  <c r="D682" i="9" s="1"/>
  <c r="F394" i="9"/>
  <c r="E44" i="10"/>
  <c r="AF274" i="2"/>
  <c r="AF273" i="2" s="1"/>
  <c r="J400" i="7"/>
  <c r="AE274" i="2"/>
  <c r="AE273" i="2" s="1"/>
  <c r="H400" i="7"/>
  <c r="AD274" i="2"/>
  <c r="AD273" i="2" s="1"/>
  <c r="F400" i="7"/>
  <c r="D54" i="10"/>
  <c r="D51" i="10" s="1"/>
  <c r="F54" i="10"/>
  <c r="F51" i="10" s="1"/>
  <c r="F13" i="10"/>
  <c r="F42" i="10"/>
  <c r="E42" i="10"/>
  <c r="I572" i="7"/>
  <c r="F193" i="9"/>
  <c r="F187" i="9" s="1"/>
  <c r="E36" i="10"/>
  <c r="D14" i="10"/>
  <c r="D42" i="10"/>
  <c r="F36" i="10"/>
  <c r="E29" i="10"/>
  <c r="E26" i="10" s="1"/>
  <c r="H304" i="7"/>
  <c r="E57" i="10"/>
  <c r="E56" i="10" s="1"/>
  <c r="D29" i="10"/>
  <c r="D26" i="10" s="1"/>
  <c r="D44" i="10"/>
  <c r="F44" i="10"/>
  <c r="F31" i="10"/>
  <c r="H754" i="7"/>
  <c r="I904" i="7" l="1"/>
  <c r="AF12" i="2"/>
  <c r="AE12" i="2"/>
  <c r="G904" i="7"/>
  <c r="AD12" i="2"/>
  <c r="AD1037" i="2" s="1"/>
  <c r="D46" i="10"/>
  <c r="F234" i="7"/>
  <c r="D24" i="10"/>
  <c r="D22" i="10" s="1"/>
  <c r="J598" i="7"/>
  <c r="J597" i="7" s="1"/>
  <c r="E43" i="10"/>
  <c r="F48" i="10"/>
  <c r="F47" i="10" s="1"/>
  <c r="D36" i="10"/>
  <c r="F46" i="10"/>
  <c r="AF832" i="2"/>
  <c r="AF831" i="2" s="1"/>
  <c r="J351" i="7"/>
  <c r="J350" i="7" s="1"/>
  <c r="E54" i="10"/>
  <c r="E51" i="10" s="1"/>
  <c r="E25" i="10"/>
  <c r="E22" i="10" s="1"/>
  <c r="H234" i="7"/>
  <c r="D48" i="10"/>
  <c r="D47" i="10" s="1"/>
  <c r="F572" i="7"/>
  <c r="D736" i="9"/>
  <c r="E46" i="10"/>
  <c r="D57" i="10"/>
  <c r="D56" i="10" s="1"/>
  <c r="J234" i="7"/>
  <c r="F24" i="10"/>
  <c r="F22" i="10" s="1"/>
  <c r="F304" i="7"/>
  <c r="D43" i="10"/>
  <c r="AF830" i="2" l="1"/>
  <c r="AF829" i="2" s="1"/>
  <c r="AF828" i="2" s="1"/>
  <c r="D41" i="10"/>
  <c r="F43" i="10"/>
  <c r="F41" i="10" s="1"/>
  <c r="J399" i="7"/>
  <c r="J349" i="7"/>
  <c r="F399" i="7"/>
  <c r="F398" i="7" s="1"/>
  <c r="F397" i="7" s="1"/>
  <c r="H399" i="7"/>
  <c r="H398" i="7" s="1"/>
  <c r="H397" i="7" s="1"/>
  <c r="H572" i="7"/>
  <c r="E41" i="10"/>
  <c r="E18" i="10"/>
  <c r="E11" i="10" s="1"/>
  <c r="D18" i="10"/>
  <c r="D11" i="10" s="1"/>
  <c r="F15" i="7"/>
  <c r="F18" i="10"/>
  <c r="F11" i="10" s="1"/>
  <c r="J15" i="7"/>
  <c r="F639" i="9"/>
  <c r="E33" i="10"/>
  <c r="F33" i="10"/>
  <c r="E638" i="9"/>
  <c r="E637" i="9" s="1"/>
  <c r="E617" i="9" s="1"/>
  <c r="E616" i="9" l="1"/>
  <c r="J348" i="7"/>
  <c r="J347" i="7" s="1"/>
  <c r="J346" i="7" s="1"/>
  <c r="J329" i="7" s="1"/>
  <c r="AF816" i="2"/>
  <c r="AF806" i="2" s="1"/>
  <c r="J398" i="7"/>
  <c r="J397" i="7" s="1"/>
  <c r="J572" i="7"/>
  <c r="AE884" i="2"/>
  <c r="AE883" i="2" s="1"/>
  <c r="AE834" i="2" s="1"/>
  <c r="F638" i="9"/>
  <c r="F637" i="9" s="1"/>
  <c r="F617" i="9" s="1"/>
  <c r="E589" i="9" l="1"/>
  <c r="E682" i="9" s="1"/>
  <c r="E736" i="9" s="1"/>
  <c r="F616" i="9"/>
  <c r="AE798" i="2"/>
  <c r="AE1037" i="2" s="1"/>
  <c r="F34" i="10"/>
  <c r="E34" i="10"/>
  <c r="F377" i="7"/>
  <c r="F904" i="7" s="1"/>
  <c r="D34" i="10"/>
  <c r="D32" i="10" s="1"/>
  <c r="D61" i="10" s="1"/>
  <c r="F29" i="10"/>
  <c r="F26" i="10" s="1"/>
  <c r="J304" i="7"/>
  <c r="AF884" i="2"/>
  <c r="AF883" i="2" s="1"/>
  <c r="AF834" i="2" s="1"/>
  <c r="E35" i="10"/>
  <c r="H377" i="7"/>
  <c r="H904" i="7" s="1"/>
  <c r="F589" i="9" l="1"/>
  <c r="F682" i="9" s="1"/>
  <c r="F736" i="9" s="1"/>
  <c r="AF798" i="2"/>
  <c r="AF1037" i="2" s="1"/>
  <c r="E32" i="10"/>
  <c r="E61" i="10" s="1"/>
  <c r="J377" i="7"/>
  <c r="J904" i="7" s="1"/>
  <c r="F35" i="10"/>
  <c r="F32" i="10" s="1"/>
  <c r="F61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<sst xmlns="http://schemas.openxmlformats.org/spreadsheetml/2006/main" count="9777" uniqueCount="848">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</sst>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3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1"/>
  <sheetViews>
    <sheetView view="pageBreakPreview" topLeftCell="A887" zoomScale="87" zoomScaleNormal="100" zoomScaleSheetLayoutView="87" zoomScalePageLayoutView="80" workbookViewId="0">
      <selection activeCell="N900" sqref="N90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5"/>
    </row>
    <row r="2" spans="1:15" x14ac:dyDescent="0.25">
      <c r="A2" s="705"/>
      <c r="I2" s="721" t="s">
        <v>786</v>
      </c>
      <c r="J2" s="718"/>
      <c r="K2" s="718"/>
    </row>
    <row r="3" spans="1:15" ht="116.25" customHeight="1" x14ac:dyDescent="0.25">
      <c r="A3" s="705"/>
      <c r="I3" s="722" t="s">
        <v>829</v>
      </c>
      <c r="J3" s="722"/>
      <c r="K3" s="722"/>
    </row>
    <row r="4" spans="1:15" ht="38.25" customHeight="1" x14ac:dyDescent="0.25">
      <c r="A4" s="705"/>
    </row>
    <row r="5" spans="1:15" ht="15.75" x14ac:dyDescent="0.25">
      <c r="B5" s="10"/>
      <c r="C5" s="10"/>
      <c r="F5" s="682"/>
      <c r="G5" s="679"/>
      <c r="H5" s="679"/>
      <c r="I5" s="721" t="s">
        <v>830</v>
      </c>
      <c r="J5" s="718"/>
      <c r="K5" s="718"/>
    </row>
    <row r="6" spans="1:15" ht="103.5" customHeight="1" x14ac:dyDescent="0.25">
      <c r="B6" s="10"/>
      <c r="C6" s="10"/>
      <c r="F6" s="682"/>
      <c r="G6" s="579"/>
      <c r="H6" s="579"/>
      <c r="I6" s="722" t="s">
        <v>828</v>
      </c>
      <c r="J6" s="723"/>
      <c r="K6" s="723"/>
    </row>
    <row r="7" spans="1:15" ht="15.75" hidden="1" customHeight="1" x14ac:dyDescent="0.25">
      <c r="B7" s="10"/>
      <c r="C7" s="10"/>
      <c r="F7" s="682"/>
      <c r="G7" s="719"/>
      <c r="H7" s="720"/>
      <c r="I7" s="720"/>
      <c r="J7" s="720"/>
      <c r="K7" s="720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5" t="s">
        <v>789</v>
      </c>
      <c r="B11" s="716"/>
      <c r="C11" s="716"/>
      <c r="D11" s="716"/>
      <c r="E11" s="716"/>
      <c r="F11" s="717"/>
      <c r="G11" s="717"/>
      <c r="H11" s="717"/>
      <c r="I11" s="717"/>
      <c r="J11" s="718"/>
      <c r="K11" s="718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2025-2027'!AD508</f>
        <v>20</v>
      </c>
      <c r="G29" s="524"/>
      <c r="H29" s="522">
        <f>'ведом. 2025-2027'!AE508</f>
        <v>0</v>
      </c>
      <c r="I29" s="522"/>
      <c r="J29" s="522">
        <f>'ведом. 2025-2027'!AF508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2025-2027'!AD512</f>
        <v>3495</v>
      </c>
      <c r="G33" s="306"/>
      <c r="H33" s="522">
        <f>'ведом. 2025-2027'!AE512</f>
        <v>2936</v>
      </c>
      <c r="I33" s="522"/>
      <c r="J33" s="522">
        <f>'ведом. 2025-2027'!AF512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2025-2027'!AD515</f>
        <v>2501</v>
      </c>
      <c r="G36" s="306"/>
      <c r="H36" s="522">
        <f>'ведом. 2025-2027'!AE515</f>
        <v>2279.5</v>
      </c>
      <c r="I36" s="522"/>
      <c r="J36" s="522">
        <f>'ведом. 2025-2027'!AF515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2025-2027'!AD519</f>
        <v>2929.9</v>
      </c>
      <c r="G40" s="306"/>
      <c r="H40" s="522">
        <f>'ведом. 2025-2027'!AE519</f>
        <v>1849.9</v>
      </c>
      <c r="I40" s="522"/>
      <c r="J40" s="522">
        <f>'ведом. 2025-2027'!AF519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2025-2027'!AD522</f>
        <v>5228</v>
      </c>
      <c r="G43" s="306"/>
      <c r="H43" s="522">
        <f>'ведом. 2025-2027'!AE522</f>
        <v>4779.1000000000004</v>
      </c>
      <c r="I43" s="522"/>
      <c r="J43" s="522">
        <f>'ведом. 2025-2027'!AF522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2025-2027'!AD525</f>
        <v>4896.3999999999996</v>
      </c>
      <c r="G46" s="306"/>
      <c r="H46" s="522">
        <f>'ведом. 2025-2027'!AE525</f>
        <v>4896.3999999999996</v>
      </c>
      <c r="I46" s="522"/>
      <c r="J46" s="522">
        <f>'ведом. 2025-2027'!AF525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11192.199999999999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9408.4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2025-2027'!AD543</f>
        <v>3669.3</v>
      </c>
      <c r="G95" s="306"/>
      <c r="H95" s="522">
        <f>'ведом. 2025-2027'!AE543</f>
        <v>3657.8</v>
      </c>
      <c r="I95" s="522"/>
      <c r="J95" s="522">
        <f>'ведом. 2025-2027'!AF543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2025-2027'!AD546</f>
        <v>15536.1</v>
      </c>
      <c r="G98" s="306"/>
      <c r="H98" s="522">
        <f>'ведом. 2025-2027'!AE546</f>
        <v>15536.1</v>
      </c>
      <c r="I98" s="522"/>
      <c r="J98" s="522">
        <f>'ведом. 2025-2027'!AF546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2025-2027'!AD549</f>
        <v>12620</v>
      </c>
      <c r="G101" s="306"/>
      <c r="H101" s="522">
        <f>'ведом. 2025-2027'!AE549</f>
        <v>12571.7</v>
      </c>
      <c r="I101" s="522"/>
      <c r="J101" s="522">
        <f>'ведом. 2025-2027'!AF549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2025-2027'!AD553+'ведом. 2025-2027'!AD1014</f>
        <v>263.7</v>
      </c>
      <c r="G105" s="306"/>
      <c r="H105" s="522">
        <f>'ведом. 2025-2027'!AE553+'ведом. 2025-2027'!AE1014</f>
        <v>276.3</v>
      </c>
      <c r="I105" s="522"/>
      <c r="J105" s="522">
        <f>'ведом. 2025-2027'!AF553+'ведом. 2025-2027'!AF1014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2025-2027'!AD1019</f>
        <v>1348.2</v>
      </c>
      <c r="G110" s="306"/>
      <c r="H110" s="522">
        <f>'ведом. 2025-2027'!AE1019</f>
        <v>1348.2</v>
      </c>
      <c r="I110" s="522"/>
      <c r="J110" s="522">
        <f>'ведом. 2025-2027'!AF1019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2025-2027'!AD1022</f>
        <v>2423.4</v>
      </c>
      <c r="G113" s="306"/>
      <c r="H113" s="522">
        <f>'ведом. 2025-2027'!AE1022</f>
        <v>2423.4</v>
      </c>
      <c r="I113" s="522"/>
      <c r="J113" s="522">
        <f>'ведом. 2025-2027'!AF1022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2025-2027'!AD1025</f>
        <v>4460</v>
      </c>
      <c r="G116" s="306"/>
      <c r="H116" s="522">
        <f>'ведом. 2025-2027'!AE1025</f>
        <v>4460</v>
      </c>
      <c r="I116" s="522"/>
      <c r="J116" s="522">
        <f>'ведом. 2025-2027'!AF1025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2025-2027'!AD1028</f>
        <v>2944.8</v>
      </c>
      <c r="G119" s="306"/>
      <c r="H119" s="522">
        <f>'ведом. 2025-2027'!AE1028</f>
        <v>2531.8000000000002</v>
      </c>
      <c r="I119" s="522"/>
      <c r="J119" s="522">
        <f>'ведом. 2025-2027'!AF1028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2025-2027'!AD576+'ведом. 2025-2027'!AD805+'ведом. 2025-2027'!AD78</f>
        <v>15380.9</v>
      </c>
      <c r="G136" s="306"/>
      <c r="H136" s="522">
        <f>'ведом. 2025-2027'!AE576+'ведом. 2025-2027'!AE805</f>
        <v>700</v>
      </c>
      <c r="I136" s="522"/>
      <c r="J136" s="522">
        <f>'ведом. 2025-2027'!AF576+'ведом. 2025-2027'!AF805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2025-2027'!AD578</f>
        <v>579.9</v>
      </c>
      <c r="G142" s="524"/>
      <c r="H142" s="522">
        <f>'ведом. 2025-2027'!AE578</f>
        <v>0</v>
      </c>
      <c r="I142" s="522"/>
      <c r="J142" s="522">
        <f>'ведом. 2025-2027'!AF578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2025-2027'!AD582+'ведом. 2025-2027'!AD86</f>
        <v>1539.9</v>
      </c>
      <c r="G146" s="306">
        <f>F146</f>
        <v>1539.9</v>
      </c>
      <c r="H146" s="522">
        <f>'ведом. 2025-2027'!AE86+'ведом. 2025-2027'!AE582</f>
        <v>1627.3000000000002</v>
      </c>
      <c r="I146" s="522">
        <f>H146</f>
        <v>1627.3000000000002</v>
      </c>
      <c r="J146" s="522">
        <f>'ведом. 2025-2027'!AF86+'ведом. 2025-2027'!AF582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2025-2027'!AD584+'ведом. 2025-2027'!AD88</f>
        <v>103.10000000000001</v>
      </c>
      <c r="G148" s="306">
        <f>F148</f>
        <v>103.10000000000001</v>
      </c>
      <c r="H148" s="522">
        <f>'ведом. 2025-2027'!AE584+'ведом. 2025-2027'!AE88</f>
        <v>15.7</v>
      </c>
      <c r="I148" s="522">
        <f>H148</f>
        <v>15.7</v>
      </c>
      <c r="J148" s="522">
        <f>'ведом. 2025-2027'!AF584+'ведом.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2025-2027'!AD589</f>
        <v>3600.8</v>
      </c>
      <c r="G153" s="306"/>
      <c r="H153" s="522">
        <f>'ведом. 2025-2027'!AE589</f>
        <v>1785.8</v>
      </c>
      <c r="I153" s="522"/>
      <c r="J153" s="522">
        <f>'ведом. 2025-2027'!AF589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2025-2027'!AD592</f>
        <v>8234.4</v>
      </c>
      <c r="G156" s="306"/>
      <c r="H156" s="522">
        <f>'ведом. 2025-2027'!AE592</f>
        <v>8211.2999999999993</v>
      </c>
      <c r="I156" s="522"/>
      <c r="J156" s="522">
        <f>'ведом. 2025-2027'!AF592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2025-2027'!AD595</f>
        <v>15679.1</v>
      </c>
      <c r="G159" s="306"/>
      <c r="H159" s="522">
        <f>'ведом. 2025-2027'!AE595</f>
        <v>15520.5</v>
      </c>
      <c r="I159" s="522"/>
      <c r="J159" s="522">
        <f>'ведом. 2025-2027'!AF595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2025-2027'!AD93</f>
        <v>160</v>
      </c>
      <c r="G164" s="306"/>
      <c r="H164" s="522">
        <f>'ведом. 2025-2027'!AE93</f>
        <v>160</v>
      </c>
      <c r="I164" s="522"/>
      <c r="J164" s="522">
        <f>'ведом. 2025-2027'!AF93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2025-2027'!AD96</f>
        <v>16527.099999999999</v>
      </c>
      <c r="G167" s="306"/>
      <c r="H167" s="522">
        <f>'ведом. 2025-2027'!AE96</f>
        <v>12901.7</v>
      </c>
      <c r="I167" s="522"/>
      <c r="J167" s="522">
        <f>'ведом. 2025-2027'!AF96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2025-2027'!AD98</f>
        <v>911.19999999999993</v>
      </c>
      <c r="G169" s="306"/>
      <c r="H169" s="522">
        <f>'ведом. 2025-2027'!AF98</f>
        <v>911.3</v>
      </c>
      <c r="I169" s="522"/>
      <c r="J169" s="522">
        <f>'ведом. 2025-2027'!AF98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2025-2027'!AD100</f>
        <v>0.1</v>
      </c>
      <c r="G171" s="524"/>
      <c r="H171" s="522">
        <f>'ведом. 2025-2027'!AE100</f>
        <v>0</v>
      </c>
      <c r="I171" s="522"/>
      <c r="J171" s="522">
        <f>'ведом. 2025-2027'!AF100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2025-2027'!AD103</f>
        <v>13228.4</v>
      </c>
      <c r="G174" s="524"/>
      <c r="H174" s="522">
        <f>'ведом. 2025-2027'!AE103</f>
        <v>24918.400000000001</v>
      </c>
      <c r="I174" s="522"/>
      <c r="J174" s="522">
        <f>'ведом. 2025-2027'!AF103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2025-2027'!AD105</f>
        <v>556.1</v>
      </c>
      <c r="G176" s="524"/>
      <c r="H176" s="522">
        <f>'ведом. 2025-2027'!AE105</f>
        <v>1471.8</v>
      </c>
      <c r="I176" s="522"/>
      <c r="J176" s="522">
        <f>'ведом. 2025-2027'!AF105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2025-2027'!AD631</f>
        <v>12605.7</v>
      </c>
      <c r="G178" s="306"/>
      <c r="H178" s="522">
        <f>'ведом. 2025-2027'!AE631</f>
        <v>0</v>
      </c>
      <c r="I178" s="522"/>
      <c r="J178" s="522">
        <f>'ведом. 2025-2027'!AF631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2025-2027'!AF108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2025-2027'!AD109</f>
        <v>78583.899999999994</v>
      </c>
      <c r="G182" s="306"/>
      <c r="H182" s="522">
        <f>'ведом. 2025-2027'!AE109</f>
        <v>26937.7</v>
      </c>
      <c r="I182" s="522"/>
      <c r="J182" s="522">
        <f>'ведом. 2025-2027'!AF109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2025-2027'!AF110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2025-2027'!AD111</f>
        <v>741.9</v>
      </c>
      <c r="G184" s="306"/>
      <c r="H184" s="522">
        <f>'ведом. 2025-2027'!AE111</f>
        <v>741.9</v>
      </c>
      <c r="I184" s="522"/>
      <c r="J184" s="522">
        <f>'ведом. 2025-2027'!AF111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2025-2027'!AD114</f>
        <v>18603.599999999999</v>
      </c>
      <c r="G187" s="306"/>
      <c r="H187" s="522">
        <f>'ведом. 2025-2027'!AE114</f>
        <v>8603.6</v>
      </c>
      <c r="I187" s="522"/>
      <c r="J187" s="522">
        <f>'ведом. 2025-2027'!AF114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2025-2027'!AD116</f>
        <v>993.3</v>
      </c>
      <c r="G189" s="306"/>
      <c r="H189" s="522">
        <f>'ведом. 2025-2027'!AE116</f>
        <v>704</v>
      </c>
      <c r="I189" s="522"/>
      <c r="J189" s="522">
        <f>'ведом. 2025-2027'!AF116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2025-2027'!AD118</f>
        <v>0.7</v>
      </c>
      <c r="G191" s="524"/>
      <c r="H191" s="522">
        <f>'ведом. 2025-2027'!AE118</f>
        <v>0</v>
      </c>
      <c r="I191" s="522"/>
      <c r="J191" s="522">
        <f>'ведом. 2025-2027'!AF118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2025-2027'!AD122</f>
        <v>87.2</v>
      </c>
      <c r="G195" s="524"/>
      <c r="H195" s="522">
        <f>'ведом. 2025-2027'!AE122</f>
        <v>82.9</v>
      </c>
      <c r="I195" s="522"/>
      <c r="J195" s="522">
        <f>'ведом. 2025-2027'!AF122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2025-2027'!AF125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2025-2027'!AF126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2025-2027'!AF127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2025-2027'!AD128</f>
        <v>0.6</v>
      </c>
      <c r="G201" s="306">
        <f>F201</f>
        <v>0.6</v>
      </c>
      <c r="H201" s="522">
        <f>'ведом. 2025-2027'!AE128</f>
        <v>922</v>
      </c>
      <c r="I201" s="522">
        <f>H201</f>
        <v>922</v>
      </c>
      <c r="J201" s="522">
        <f>'ведом. 2025-2027'!AF128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2025-2027'!AD134</f>
        <v>57349</v>
      </c>
      <c r="G207" s="306"/>
      <c r="H207" s="522">
        <f>'ведом. 2025-2027'!AE134</f>
        <v>52633</v>
      </c>
      <c r="I207" s="522"/>
      <c r="J207" s="522">
        <f>'ведом. 2025-2027'!AF134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2025-2027'!AD599</f>
        <v>31.3</v>
      </c>
      <c r="G211" s="522"/>
      <c r="H211" s="522">
        <f>'ведом. 2025-2027'!AE599</f>
        <v>0</v>
      </c>
      <c r="I211" s="522"/>
      <c r="J211" s="522">
        <f>'ведом. 2025-2027'!AF599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699" t="s">
        <v>800</v>
      </c>
      <c r="E213" s="700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699" t="s">
        <v>800</v>
      </c>
      <c r="E214" s="700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699" t="s">
        <v>800</v>
      </c>
      <c r="E215" s="700">
        <v>850</v>
      </c>
      <c r="F215" s="522">
        <f>'ведом. 2025-2027'!AD139</f>
        <v>150</v>
      </c>
      <c r="G215" s="524"/>
      <c r="H215" s="522">
        <f>'ведом. 2025-2027'!AE139</f>
        <v>0</v>
      </c>
      <c r="I215" s="522"/>
      <c r="J215" s="522">
        <f>'ведом. 2025-2027'!AF139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2025-2027'!AD559</f>
        <v>12799.7</v>
      </c>
      <c r="G218" s="306"/>
      <c r="H218" s="522">
        <f>'ведом. 2025-2027'!AE559</f>
        <v>1505.8999999999996</v>
      </c>
      <c r="I218" s="522"/>
      <c r="J218" s="522">
        <f>'ведом. 2025-2027'!AF559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2025-2027'!AD147</f>
        <v>4643.3999999999996</v>
      </c>
      <c r="G226" s="306">
        <f>F226</f>
        <v>4643.3999999999996</v>
      </c>
      <c r="H226" s="522">
        <f>'ведом. 2025-2027'!AE147</f>
        <v>5021.3</v>
      </c>
      <c r="I226" s="522">
        <f>H226</f>
        <v>5021.3</v>
      </c>
      <c r="J226" s="522">
        <f>'ведом. 2025-2027'!AF147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2025-2027'!AD154</f>
        <v>650</v>
      </c>
      <c r="G233" s="306"/>
      <c r="H233" s="522">
        <f>'ведом. 2025-2027'!AE154</f>
        <v>74</v>
      </c>
      <c r="I233" s="522"/>
      <c r="J233" s="522">
        <f>'ведом. 2025-2027'!AF154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2025-2027'!AD162</f>
        <v>728.4</v>
      </c>
      <c r="G241" s="306"/>
      <c r="H241" s="522">
        <f>'ведом. 2025-2027'!AE162</f>
        <v>727</v>
      </c>
      <c r="I241" s="522"/>
      <c r="J241" s="522">
        <f>'ведом. 2025-2027'!AF162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2025-2027'!AD166</f>
        <v>100</v>
      </c>
      <c r="G245" s="524"/>
      <c r="H245" s="522">
        <f>'ведом. 2025-2027'!AE166</f>
        <v>0</v>
      </c>
      <c r="I245" s="522"/>
      <c r="J245" s="522">
        <f>'ведом. 2025-2027'!AF166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2025-2027'!AD170</f>
        <v>450</v>
      </c>
      <c r="G249" s="306"/>
      <c r="H249" s="522">
        <f>'ведом. 2025-2027'!AE170</f>
        <v>450</v>
      </c>
      <c r="I249" s="522"/>
      <c r="J249" s="522">
        <f>'ведом. 2025-2027'!AF170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2025-2027'!AD177</f>
        <v>340</v>
      </c>
      <c r="G256" s="306"/>
      <c r="H256" s="522">
        <f xml:space="preserve"> 'ведом. 2025-2027'!AE177</f>
        <v>340</v>
      </c>
      <c r="I256" s="522"/>
      <c r="J256" s="522">
        <f>'ведом. 2025-2027'!AF177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2025-2027'!AD181</f>
        <v>127</v>
      </c>
      <c r="G260" s="306"/>
      <c r="H260" s="522">
        <f>'ведом. 2025-2027'!AE181</f>
        <v>227</v>
      </c>
      <c r="I260" s="522"/>
      <c r="J260" s="522">
        <f>'ведом. 2025-2027'!AF181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2025-2027'!AD186</f>
        <v>359.5</v>
      </c>
      <c r="G265" s="306"/>
      <c r="H265" s="522">
        <f>'ведом. 2025-2027'!AE186</f>
        <v>355.5</v>
      </c>
      <c r="I265" s="522"/>
      <c r="J265" s="522">
        <f>'ведом. 2025-2027'!AF186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2025-2027'!AD188</f>
        <v>338.5</v>
      </c>
      <c r="G267" s="524"/>
      <c r="H267" s="522">
        <f>'ведом. 2025-2027'!AE188</f>
        <v>338.5</v>
      </c>
      <c r="I267" s="522"/>
      <c r="J267" s="522">
        <f>'ведом. 2025-2027'!AF188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2025-2027'!AD193</f>
        <v>100</v>
      </c>
      <c r="G272" s="524"/>
      <c r="H272" s="522">
        <f>'ведом. 2025-2027'!AE193</f>
        <v>0</v>
      </c>
      <c r="I272" s="522"/>
      <c r="J272" s="522">
        <f>'ведом. 2025-2027'!AF193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2025-2027'!AD195</f>
        <v>770</v>
      </c>
      <c r="G274" s="306"/>
      <c r="H274" s="522">
        <f>'ведом. 2025-2027'!AE195</f>
        <v>770</v>
      </c>
      <c r="I274" s="522"/>
      <c r="J274" s="522">
        <f>'ведом. 2025-2027'!AF195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2025-2027'!AD200</f>
        <v>25165.599999999999</v>
      </c>
      <c r="G279" s="306"/>
      <c r="H279" s="522">
        <f>'ведом. 2025-2027'!AE200</f>
        <v>7883.8</v>
      </c>
      <c r="I279" s="522"/>
      <c r="J279" s="522">
        <f>'ведом. 2025-2027'!AF200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2025-2027'!AD202</f>
        <v>2066.1999999999998</v>
      </c>
      <c r="G281" s="306"/>
      <c r="H281" s="522">
        <f>'ведом. 2025-2027'!AE202</f>
        <v>1766.2</v>
      </c>
      <c r="I281" s="522"/>
      <c r="J281" s="522">
        <f>'ведом. 2025-2027'!AF202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2025-2027'!AD208</f>
        <v>10</v>
      </c>
      <c r="G287" s="524"/>
      <c r="H287" s="522">
        <f>'ведом. 2025-2027'!AE208</f>
        <v>0</v>
      </c>
      <c r="I287" s="522"/>
      <c r="J287" s="522">
        <f>'ведом. 2025-2027'!AF208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2025-2027'!AD215</f>
        <v>864.8</v>
      </c>
      <c r="G294" s="306"/>
      <c r="H294" s="522">
        <f>'ведом. 2025-2027'!AE215</f>
        <v>64.8</v>
      </c>
      <c r="I294" s="522"/>
      <c r="J294" s="522">
        <f>'ведом. 2025-2027'!AF215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2025-2027'!AD219</f>
        <v>18479</v>
      </c>
      <c r="G298" s="306"/>
      <c r="H298" s="522">
        <f>'ведом. 2025-2027'!AE219</f>
        <v>12054</v>
      </c>
      <c r="I298" s="522"/>
      <c r="J298" s="522">
        <f>'ведом. 2025-2027'!AF219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699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699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699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699" t="s">
        <v>819</v>
      </c>
      <c r="E303" s="454">
        <v>320</v>
      </c>
      <c r="F303" s="522">
        <f>'ведом. 2025-2027'!AD224</f>
        <v>2000</v>
      </c>
      <c r="G303" s="522"/>
      <c r="H303" s="522">
        <f>'ведом. 2025-2027'!AF224</f>
        <v>0</v>
      </c>
      <c r="I303" s="522"/>
      <c r="J303" s="522">
        <f>'ведом. 2025-2027'!AH224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2025-2027'!AD813</f>
        <v>307</v>
      </c>
      <c r="G311" s="524">
        <f>F311</f>
        <v>307</v>
      </c>
      <c r="H311" s="522">
        <f>'ведом. 2025-2027'!AE813</f>
        <v>0</v>
      </c>
      <c r="I311" s="522"/>
      <c r="J311" s="522">
        <f>'ведом. 2025-2027'!AF813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2025-2027'!AD815</f>
        <v>612</v>
      </c>
      <c r="G313" s="306">
        <f>F313</f>
        <v>612</v>
      </c>
      <c r="H313" s="522">
        <f>'ведом. 2025-2027'!AE815</f>
        <v>919</v>
      </c>
      <c r="I313" s="522">
        <f>H313</f>
        <v>919</v>
      </c>
      <c r="J313" s="522">
        <f>'ведом. 2025-2027'!AF815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2025-2027'!AD233</f>
        <v>34482.9</v>
      </c>
      <c r="G321" s="306"/>
      <c r="H321" s="522">
        <f>'ведом. 2025-2027'!AE233</f>
        <v>30337.3</v>
      </c>
      <c r="I321" s="522"/>
      <c r="J321" s="522">
        <f>'ведом. 2025-2027'!AF233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2025-2027'!AD240</f>
        <v>0.79999999999999993</v>
      </c>
      <c r="G327" s="306"/>
      <c r="H327" s="522">
        <f>'ведом. 2025-2027'!AE240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2025-2027'!AD240</f>
        <v>0.79999999999999993</v>
      </c>
      <c r="G328" s="306"/>
      <c r="H328" s="522">
        <f>'ведом. 2025-2027'!AE240</f>
        <v>1.4000000000000001</v>
      </c>
      <c r="I328" s="522"/>
      <c r="J328" s="522">
        <f>'ведом. 2025-2027'!AF240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2025-2027'!AD822</f>
        <v>24903</v>
      </c>
      <c r="G335" s="306"/>
      <c r="H335" s="522">
        <f>'ведом. 2025-2027'!AE822</f>
        <v>39565</v>
      </c>
      <c r="I335" s="522"/>
      <c r="J335" s="522">
        <f>'ведом. 2025-2027'!AF822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2025-2027'!AD827</f>
        <v>19986</v>
      </c>
      <c r="G340" s="524"/>
      <c r="H340" s="522">
        <f>'ведом. 2025-2027'!AE827</f>
        <v>16090</v>
      </c>
      <c r="I340" s="522"/>
      <c r="J340" s="522">
        <f>'ведом. 2025-2027'!AF827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2025-2027'!AD247</f>
        <v>53000</v>
      </c>
      <c r="G345" s="306"/>
      <c r="H345" s="522">
        <f>'ведом. 2025-2027'!AE247</f>
        <v>36365</v>
      </c>
      <c r="I345" s="522"/>
      <c r="J345" s="522">
        <f>'ведом. 2025-2027'!AF247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2025-2027'!AD833</f>
        <v>7288</v>
      </c>
      <c r="G351" s="306"/>
      <c r="H351" s="522">
        <f>'ведом. 2025-2027'!AE833</f>
        <v>7580</v>
      </c>
      <c r="I351" s="522"/>
      <c r="J351" s="522">
        <f>'ведом. 2025-2027'!AF833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2025-2027'!AD254</f>
        <v>3172</v>
      </c>
      <c r="G358" s="306"/>
      <c r="H358" s="522">
        <f>'ведом. 2025-2027'!AE254</f>
        <v>2593</v>
      </c>
      <c r="I358" s="522"/>
      <c r="J358" s="522">
        <f>'ведом. 2025-2027'!AF254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2025-2027'!AD258</f>
        <v>350</v>
      </c>
      <c r="G362" s="306"/>
      <c r="H362" s="522">
        <f>'ведом. 2025-2027'!AE258</f>
        <v>110</v>
      </c>
      <c r="I362" s="522"/>
      <c r="J362" s="522">
        <f>'ведом. 2025-2027'!AF258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2025-2027'!AD262</f>
        <v>300</v>
      </c>
      <c r="G366" s="306"/>
      <c r="H366" s="522">
        <f>'ведом. 2025-2027'!AE262</f>
        <v>300</v>
      </c>
      <c r="I366" s="522"/>
      <c r="J366" s="522">
        <f>'ведом. 2025-2027'!AF262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2025-2027'!AD269</f>
        <v>607.70000000000005</v>
      </c>
      <c r="G373" s="306"/>
      <c r="H373" s="522">
        <f>'ведом. 2025-2027'!AE269</f>
        <v>0</v>
      </c>
      <c r="I373" s="522"/>
      <c r="J373" s="522">
        <f>'ведом. 2025-2027'!AF269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2025-2027'!AD272</f>
        <v>377</v>
      </c>
      <c r="G376" s="306">
        <f>F376</f>
        <v>377</v>
      </c>
      <c r="H376" s="522">
        <f>'ведом. 2025-2027'!AE272</f>
        <v>377</v>
      </c>
      <c r="I376" s="522">
        <f>H376</f>
        <v>377</v>
      </c>
      <c r="J376" s="522">
        <f>'ведом. 2025-2027'!AF272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2025-2027'!AD280</f>
        <v>22100</v>
      </c>
      <c r="G384" s="306"/>
      <c r="H384" s="522">
        <f>'ведом. 2025-2027'!AE280</f>
        <v>8300</v>
      </c>
      <c r="I384" s="522"/>
      <c r="J384" s="522">
        <f>'ведом. 2025-2027'!AF280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2025-2027'!AD286</f>
        <v>4464</v>
      </c>
      <c r="G390" s="306"/>
      <c r="H390" s="522">
        <f>'ведом. 2025-2027'!AE286</f>
        <v>0</v>
      </c>
      <c r="I390" s="522"/>
      <c r="J390" s="522">
        <f>'ведом. 2025-2027'!AF286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2025-2027'!AD840</f>
        <v>790</v>
      </c>
      <c r="G396" s="306"/>
      <c r="H396" s="522">
        <f>'ведом. 2025-2027'!AE840</f>
        <v>0</v>
      </c>
      <c r="I396" s="522"/>
      <c r="J396" s="522">
        <f>'ведом. 2025-2027'!AF840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2025-2027'!AD848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2025-2027'!AD848</f>
        <v>115439.79999999999</v>
      </c>
      <c r="G404" s="306">
        <f>85487.4+7817.3</f>
        <v>93304.7</v>
      </c>
      <c r="H404" s="522">
        <f>'ведом. 2025-2027'!AE848</f>
        <v>0</v>
      </c>
      <c r="I404" s="522"/>
      <c r="J404" s="522">
        <f>'ведом. 2025-2027'!AF848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2025-2027'!AD852</f>
        <v>0</v>
      </c>
      <c r="G408" s="522"/>
      <c r="H408" s="522">
        <f>'ведом. 2025-2027'!AE852</f>
        <v>51481.299999999996</v>
      </c>
      <c r="I408" s="522">
        <v>42111.7</v>
      </c>
      <c r="J408" s="522">
        <f>'ведом. 2025-2027'!AF852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2025-2027'!AD855</f>
        <v>0</v>
      </c>
      <c r="G411" s="524"/>
      <c r="H411" s="522">
        <f>'ведом. 2025-2027'!AE855</f>
        <v>120620.29999999999</v>
      </c>
      <c r="I411" s="522">
        <v>98667.4</v>
      </c>
      <c r="J411" s="522">
        <f>'ведом. 2025-2027'!AF855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838</v>
      </c>
      <c r="B412" s="453" t="s">
        <v>5</v>
      </c>
      <c r="C412" s="453" t="s">
        <v>30</v>
      </c>
      <c r="D412" s="555" t="s">
        <v>839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839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7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839</v>
      </c>
      <c r="E414" s="473" t="s">
        <v>155</v>
      </c>
      <c r="F414" s="522">
        <f>'ведом. 2025-2027'!AD858</f>
        <v>621.20000000000005</v>
      </c>
      <c r="G414" s="524">
        <v>510</v>
      </c>
      <c r="H414" s="522">
        <f>'ведом. 2025-2027'!AE858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2025-2027'!AD861</f>
        <v>305271.90000000002</v>
      </c>
      <c r="G417" s="306">
        <v>249712.4</v>
      </c>
      <c r="H417" s="522">
        <f>'ведом. 2025-2027'!AE861</f>
        <v>220840.9</v>
      </c>
      <c r="I417" s="522">
        <v>180647.8</v>
      </c>
      <c r="J417" s="522">
        <f>'ведом. 2025-2027'!AF861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2025-2027'!AD865</f>
        <v>2400</v>
      </c>
      <c r="G421" s="522"/>
      <c r="H421" s="522">
        <f>'ведом. 2025-2027'!AF865</f>
        <v>0</v>
      </c>
      <c r="I421" s="522"/>
      <c r="J421" s="522">
        <f>'ведом. 2025-2027'!AH865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2025-2027'!AD868</f>
        <v>485324.80000000005</v>
      </c>
      <c r="G424" s="306">
        <f>396736.7+259.9</f>
        <v>396996.60000000003</v>
      </c>
      <c r="H424" s="522">
        <f>'ведом. 2025-2027'!AE868</f>
        <v>62987.199999999997</v>
      </c>
      <c r="I424" s="522">
        <v>51712.5</v>
      </c>
      <c r="J424" s="522">
        <f>'ведом. 2025-2027'!AF868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845</v>
      </c>
      <c r="B427" s="453" t="s">
        <v>5</v>
      </c>
      <c r="C427" s="453" t="s">
        <v>30</v>
      </c>
      <c r="D427" s="542" t="s">
        <v>846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846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846</v>
      </c>
      <c r="E429" s="473" t="s">
        <v>65</v>
      </c>
      <c r="F429" s="522">
        <f>'ведом. 2025-2027'!AD873</f>
        <v>5500</v>
      </c>
      <c r="G429" s="522"/>
      <c r="H429" s="522">
        <f>'ведом. 2025-2027'!AE873</f>
        <v>0</v>
      </c>
      <c r="I429" s="522"/>
      <c r="J429" s="522">
        <f>'ведом. 2025-2027'!AF873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2025-2027'!AD876</f>
        <v>16500</v>
      </c>
      <c r="G432" s="524">
        <f>F432</f>
        <v>16500</v>
      </c>
      <c r="H432" s="522">
        <f>'ведом. 2025-2027'!AE876</f>
        <v>0</v>
      </c>
      <c r="I432" s="522"/>
      <c r="J432" s="522">
        <f>'ведом. 2025-2027'!AF876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2025-2027'!AD607</f>
        <v>30000</v>
      </c>
      <c r="G438" s="522"/>
      <c r="H438" s="522">
        <f>'ведом. 2025-2027'!AF607</f>
        <v>0</v>
      </c>
      <c r="I438" s="522"/>
      <c r="J438" s="522">
        <f>'ведом. 2025-2027'!AH607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2025-2027'!AD882</f>
        <v>593.1</v>
      </c>
      <c r="G444" s="509">
        <f>485.1</f>
        <v>485.1</v>
      </c>
      <c r="H444" s="522">
        <f>'ведом. 2025-2027'!AE882</f>
        <v>0</v>
      </c>
      <c r="I444" s="522"/>
      <c r="J444" s="522">
        <f>'ведом. 2025-2027'!AF882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2025-2027'!AD293</f>
        <v>15638.8</v>
      </c>
      <c r="G451" s="306"/>
      <c r="H451" s="522">
        <f>'ведом. 2025-2027'!AE293</f>
        <v>0</v>
      </c>
      <c r="I451" s="522"/>
      <c r="J451" s="522">
        <f>'ведом. 2025-2027'!AF293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2025-2027'!AD296</f>
        <v>6478.7</v>
      </c>
      <c r="G454" s="306"/>
      <c r="H454" s="522">
        <f>'ведом. 2025-2027'!AE296</f>
        <v>3841.6</v>
      </c>
      <c r="I454" s="522"/>
      <c r="J454" s="522">
        <f>'ведом. 2025-2027'!AF296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2025-2027'!AD298</f>
        <v>915.3</v>
      </c>
      <c r="G456" s="306"/>
      <c r="H456" s="522">
        <f>'ведом. 2025-2027'!AE298</f>
        <v>899.4</v>
      </c>
      <c r="I456" s="522"/>
      <c r="J456" s="522">
        <f>'ведом. 2025-2027'!AF298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2025-2027'!AD300</f>
        <v>1.5</v>
      </c>
      <c r="G458" s="524"/>
      <c r="H458" s="522">
        <f>'ведом. 2025-2027'!AE300</f>
        <v>0</v>
      </c>
      <c r="I458" s="522"/>
      <c r="J458" s="522">
        <f>'ведом. 2025-2027'!AF300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2025-2027'!AD306</f>
        <v>1381</v>
      </c>
      <c r="G464" s="306"/>
      <c r="H464" s="522">
        <f>'ведом. 2025-2027'!AE306</f>
        <v>1365</v>
      </c>
      <c r="I464" s="522"/>
      <c r="J464" s="522">
        <f>'ведом. 2025-2027'!AF306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2025-2027'!AD312</f>
        <v>1510</v>
      </c>
      <c r="G470" s="159"/>
      <c r="H470" s="522">
        <f>'ведом. 2025-2027'!AE312</f>
        <v>210</v>
      </c>
      <c r="I470" s="522"/>
      <c r="J470" s="522">
        <f>'ведом. 2025-2027'!AF312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2025-2027'!AD889</f>
        <v>12113.7</v>
      </c>
      <c r="G476" s="160"/>
      <c r="H476" s="160">
        <f>'ведом. 2025-2027'!AE889</f>
        <v>0</v>
      </c>
      <c r="I476" s="160"/>
      <c r="J476" s="160">
        <f>'ведом. 2025-2027'!AF889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832</v>
      </c>
      <c r="B477" s="453" t="s">
        <v>5</v>
      </c>
      <c r="C477" s="453" t="s">
        <v>7</v>
      </c>
      <c r="D477" s="542" t="s">
        <v>833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833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833</v>
      </c>
      <c r="E479" s="454">
        <v>240</v>
      </c>
      <c r="F479" s="160">
        <f>'ведом. 2025-2027'!AD892</f>
        <v>14734.3</v>
      </c>
      <c r="G479" s="160"/>
      <c r="H479" s="160">
        <f>'ведом. 2025-2027'!AE892</f>
        <v>0</v>
      </c>
      <c r="I479" s="160"/>
      <c r="J479" s="160">
        <f>'ведом. 2025-2027'!AF892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2025-2027'!AD895</f>
        <v>30471.4</v>
      </c>
      <c r="G482" s="348"/>
      <c r="H482" s="160">
        <f>'ведом. 2025-2027'!AE895</f>
        <v>0</v>
      </c>
      <c r="I482" s="160"/>
      <c r="J482" s="160">
        <f>'ведом. 2025-2027'!AF895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2025-2027'!AD898</f>
        <v>205026.5</v>
      </c>
      <c r="G485" s="348">
        <f>193273.6-682.8-22008.7</f>
        <v>170582.1</v>
      </c>
      <c r="H485" s="160">
        <f>'ведом. 2025-2027'!AE898</f>
        <v>0</v>
      </c>
      <c r="I485" s="160"/>
      <c r="J485" s="160">
        <f>'ведом. 2025-2027'!AF898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2025-2027'!AD318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2025-2027'!AD902</f>
        <v>30382</v>
      </c>
      <c r="G491" s="348"/>
      <c r="H491" s="160">
        <f>'ведом. 2025-2027'!AE902</f>
        <v>0</v>
      </c>
      <c r="I491" s="160"/>
      <c r="J491" s="160">
        <f>'ведом. 2025-2027'!AF902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2025-2027'!AD905</f>
        <v>142075.1</v>
      </c>
      <c r="G494" s="348">
        <f>92572.4+24071.2</f>
        <v>116643.59999999999</v>
      </c>
      <c r="H494" s="160">
        <f>'ведом. 2025-2027'!AE905</f>
        <v>0</v>
      </c>
      <c r="I494" s="160"/>
      <c r="J494" s="160">
        <f>'ведом. 2025-2027'!AF905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2025-2027'!AD908</f>
        <v>0</v>
      </c>
      <c r="G497" s="348"/>
      <c r="H497" s="160">
        <f>'ведом. 2025-2027'!AE908</f>
        <v>16969.400000000001</v>
      </c>
      <c r="I497" s="160">
        <v>13931.9</v>
      </c>
      <c r="J497" s="160">
        <f>'ведом. 2025-2027'!AF908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2025-2027'!AD913</f>
        <v>28849.7</v>
      </c>
      <c r="G502" s="348"/>
      <c r="H502" s="160">
        <f>'ведом. 2025-2027'!AE913</f>
        <v>0</v>
      </c>
      <c r="I502" s="160"/>
      <c r="J502" s="160">
        <f>'ведом. 2025-2027'!AF913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2025-2027'!AD916</f>
        <v>0</v>
      </c>
      <c r="G505" s="350"/>
      <c r="H505" s="160">
        <f>'ведом. 2025-2027'!AE916</f>
        <v>20463</v>
      </c>
      <c r="I505" s="162"/>
      <c r="J505" s="160">
        <f>'ведом. 2025-2027'!AF916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2025-2027'!AD919</f>
        <v>31593.3</v>
      </c>
      <c r="G508" s="350"/>
      <c r="H508" s="160">
        <f>'ведом. 2025-2027'!AE919</f>
        <v>22760.1</v>
      </c>
      <c r="I508" s="162"/>
      <c r="J508" s="160">
        <f>'ведом. 2025-2027'!AF919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2025-2027'!AD922</f>
        <v>15915.2</v>
      </c>
      <c r="G511" s="350"/>
      <c r="H511" s="160">
        <f>'ведом. 2025-2027'!AE922</f>
        <v>16552</v>
      </c>
      <c r="I511" s="162"/>
      <c r="J511" s="160">
        <f>'ведом. 2025-2027'!AF922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2025-2027'!AD925</f>
        <v>14147</v>
      </c>
      <c r="G514" s="350"/>
      <c r="H514" s="160">
        <f>'ведом. 2025-2027'!AE925</f>
        <v>14713</v>
      </c>
      <c r="I514" s="162"/>
      <c r="J514" s="160">
        <f>'ведом. 2025-2027'!AF925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2025-2027'!AD928</f>
        <v>3833</v>
      </c>
      <c r="G517" s="306"/>
      <c r="H517" s="160">
        <f>'ведом. 2025-2027'!AE928</f>
        <v>3986</v>
      </c>
      <c r="I517" s="160"/>
      <c r="J517" s="160">
        <f>'ведом. 2025-2027'!AF928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2025-2027'!AD323</f>
        <v>286360.7</v>
      </c>
      <c r="G520" s="350"/>
      <c r="H520" s="160">
        <f>'ведом. 2025-2027'!AE323</f>
        <v>287936</v>
      </c>
      <c r="I520" s="162"/>
      <c r="J520" s="160">
        <f>'ведом. 2025-2027'!AF323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2025-2027'!AD932</f>
        <v>38579.1</v>
      </c>
      <c r="G524" s="524"/>
      <c r="H524" s="160">
        <f>'ведом. 2025-2027'!AE932</f>
        <v>40122.300000000003</v>
      </c>
      <c r="I524" s="160"/>
      <c r="J524" s="160">
        <f>'ведом. 2025-2027'!AF932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2025-2027'!AD939</f>
        <v>124.39999999999999</v>
      </c>
      <c r="G531" s="306"/>
      <c r="H531" s="522">
        <f>'ведом. 2025-2027'!AE939</f>
        <v>87.9</v>
      </c>
      <c r="I531" s="522"/>
      <c r="J531" s="522">
        <f>'ведом. 2025-2027'!AF939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2025-2027'!AD945</f>
        <v>1541</v>
      </c>
      <c r="G537" s="306">
        <f>F537</f>
        <v>1541</v>
      </c>
      <c r="H537" s="522">
        <f>'ведом. 2025-2027'!AE945</f>
        <v>1541</v>
      </c>
      <c r="I537" s="522">
        <f>'ведом. 2025-2027'!AF945</f>
        <v>1541</v>
      </c>
      <c r="J537" s="522">
        <f>'ведом. 2025-2027'!AF945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2025-2027'!AD947</f>
        <v>71</v>
      </c>
      <c r="G539" s="306">
        <f>F539</f>
        <v>71</v>
      </c>
      <c r="H539" s="522">
        <f>'ведом. 2025-2027'!AE947</f>
        <v>73</v>
      </c>
      <c r="I539" s="522">
        <f>H539</f>
        <v>73</v>
      </c>
      <c r="J539" s="522">
        <f>'ведом. 2025-2027'!AF947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2025-2027'!AD953</f>
        <v>2285.7999999999997</v>
      </c>
      <c r="G545" s="306"/>
      <c r="H545" s="522">
        <f>'ведом. 2025-2027'!AE953</f>
        <v>2325.6</v>
      </c>
      <c r="I545" s="522"/>
      <c r="J545" s="522">
        <f>'ведом. 2025-2027'!AF953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2025-2027'!AD955</f>
        <v>0.1</v>
      </c>
      <c r="G547" s="524"/>
      <c r="H547" s="522">
        <f>'ведом. 2025-2027'!AE955</f>
        <v>0</v>
      </c>
      <c r="I547" s="522"/>
      <c r="J547" s="522">
        <f>'ведом. 2025-2027'!AF955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2025-2027'!AD958</f>
        <v>17192.5</v>
      </c>
      <c r="G550" s="306"/>
      <c r="H550" s="522">
        <f>'ведом. 2025-2027'!AE958</f>
        <v>16444.3</v>
      </c>
      <c r="I550" s="522"/>
      <c r="J550" s="522">
        <f>'ведом. 2025-2027'!AF958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2025-2027'!AD961</f>
        <v>9738</v>
      </c>
      <c r="G553" s="306"/>
      <c r="H553" s="522">
        <f>'ведом. 2025-2027'!AE961</f>
        <v>9738</v>
      </c>
      <c r="I553" s="522"/>
      <c r="J553" s="522">
        <f>'ведом. 2025-2027'!AF961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2025-2027'!AD969</f>
        <v>10</v>
      </c>
      <c r="G561" s="522"/>
      <c r="H561" s="522">
        <f>'ведом. 2025-2027'!AE969</f>
        <v>0</v>
      </c>
      <c r="I561" s="522"/>
      <c r="J561" s="522">
        <f>'ведом. 2025-2027'!AF969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2025-2027'!AD972</f>
        <v>824960</v>
      </c>
      <c r="G564" s="306">
        <v>816710.4</v>
      </c>
      <c r="H564" s="522">
        <f>'ведом. 2025-2027'!AE972</f>
        <v>0</v>
      </c>
      <c r="I564" s="522"/>
      <c r="J564" s="522">
        <f>'ведом. 2025-2027'!AF972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2025-2027'!AD331</f>
        <v>134</v>
      </c>
      <c r="G571" s="524"/>
      <c r="H571" s="522">
        <f>'ведом. 2025-2027'!AE331</f>
        <v>134</v>
      </c>
      <c r="I571" s="522"/>
      <c r="J571" s="522">
        <f>'ведом. 2025-2027'!AF331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2025-2027'!AD640</f>
        <v>184081.8</v>
      </c>
      <c r="G580" s="306"/>
      <c r="H580" s="522">
        <f>'ведом. 2025-2027'!AE640</f>
        <v>188071.3</v>
      </c>
      <c r="I580" s="522"/>
      <c r="J580" s="522">
        <f>'ведом. 2025-2027'!AF640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2025-2027'!AD643</f>
        <v>19901</v>
      </c>
      <c r="G583" s="524"/>
      <c r="H583" s="522">
        <f>'ведом. 2025-2027'!AE643</f>
        <v>0</v>
      </c>
      <c r="I583" s="522"/>
      <c r="J583" s="522">
        <f>'ведом. 2025-2027'!AF643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2025-2027'!AD646</f>
        <v>249569</v>
      </c>
      <c r="G586" s="306">
        <f>F586</f>
        <v>249569</v>
      </c>
      <c r="H586" s="522">
        <f>'ведом. 2025-2027'!AE646</f>
        <v>249569</v>
      </c>
      <c r="I586" s="522">
        <f>H586</f>
        <v>249569</v>
      </c>
      <c r="J586" s="522">
        <f>'ведом. 2025-2027'!AF646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2025-2027'!AD649</f>
        <v>200</v>
      </c>
      <c r="G589" s="306">
        <f>F589</f>
        <v>200</v>
      </c>
      <c r="H589" s="522">
        <f>'ведом. 2025-2027'!AE649</f>
        <v>200</v>
      </c>
      <c r="I589" s="522">
        <f>H589</f>
        <v>200</v>
      </c>
      <c r="J589" s="522">
        <f>'ведом. 2025-2027'!AF649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2025-2027'!AD652</f>
        <v>23983</v>
      </c>
      <c r="G592" s="524">
        <f>F592</f>
        <v>23983</v>
      </c>
      <c r="H592" s="522">
        <f>'ведом. 2025-2027'!AE652</f>
        <v>23983</v>
      </c>
      <c r="I592" s="522">
        <f>H592</f>
        <v>23983</v>
      </c>
      <c r="J592" s="522">
        <f>'ведом. 2025-2027'!AF652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7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2025-2027'!AD656</f>
        <v>2163</v>
      </c>
      <c r="G596" s="524">
        <f>F596</f>
        <v>2163</v>
      </c>
      <c r="H596" s="522">
        <f>'ведом. 2025-2027'!AE656</f>
        <v>0</v>
      </c>
      <c r="I596" s="522"/>
      <c r="J596" s="522">
        <f>'ведом. 2025-2027'!AF656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2025-2027'!AD663</f>
        <v>30653.9</v>
      </c>
      <c r="G603" s="348"/>
      <c r="H603" s="160">
        <f>'ведом. 2025-2027'!AE663</f>
        <v>21201.200000000001</v>
      </c>
      <c r="I603" s="160"/>
      <c r="J603" s="160">
        <f>'ведом. 2025-2027'!AF663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2025-2027'!AD667</f>
        <v>117951.70000000001</v>
      </c>
      <c r="G607" s="306"/>
      <c r="H607" s="522">
        <f>'ведом. 2025-2027'!AE667</f>
        <v>101185.9</v>
      </c>
      <c r="I607" s="522"/>
      <c r="J607" s="522">
        <f>'ведом. 2025-2027'!AF667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2025-2027'!AD670</f>
        <v>124655.7</v>
      </c>
      <c r="G610" s="524"/>
      <c r="H610" s="522">
        <f>'ведом. 2025-2027'!AE670</f>
        <v>0</v>
      </c>
      <c r="I610" s="522"/>
      <c r="J610" s="522">
        <f>'ведом. 2025-2027'!AF670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2025-2027'!AD672</f>
        <v>14589</v>
      </c>
      <c r="G612" s="306"/>
      <c r="H612" s="522">
        <f>'ведом. 2025-2027'!AE672</f>
        <v>0</v>
      </c>
      <c r="I612" s="522"/>
      <c r="J612" s="522">
        <f>'ведом. 2025-2027'!AF672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2025-2027'!AD675</f>
        <v>479541</v>
      </c>
      <c r="G615" s="306">
        <f>F615</f>
        <v>479541</v>
      </c>
      <c r="H615" s="522">
        <f>'ведом. 2025-2027'!AE675</f>
        <v>479541</v>
      </c>
      <c r="I615" s="522">
        <f>H615</f>
        <v>479541</v>
      </c>
      <c r="J615" s="522">
        <f>'ведом. 2025-2027'!AF675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2025-2027'!AD678</f>
        <v>1708</v>
      </c>
      <c r="G618" s="306">
        <f>F618</f>
        <v>1708</v>
      </c>
      <c r="H618" s="522">
        <f>'ведом. 2025-2027'!AE678</f>
        <v>1708</v>
      </c>
      <c r="I618" s="522">
        <f>H618</f>
        <v>1708</v>
      </c>
      <c r="J618" s="522">
        <f>'ведом. 2025-2027'!AF678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2025-2027'!AD681</f>
        <v>1910</v>
      </c>
      <c r="G621" s="524">
        <f>F621</f>
        <v>1910</v>
      </c>
      <c r="H621" s="522">
        <f>'ведом. 2025-2027'!AE681</f>
        <v>0</v>
      </c>
      <c r="I621" s="522"/>
      <c r="J621" s="522">
        <f>'ведом. 2025-2027'!AF681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2025-2027'!AD684</f>
        <v>27264</v>
      </c>
      <c r="G624" s="524">
        <f>F624</f>
        <v>27264</v>
      </c>
      <c r="H624" s="522">
        <f>'ведом. 2025-2027'!AE684</f>
        <v>27264</v>
      </c>
      <c r="I624" s="522">
        <f>H624</f>
        <v>27264</v>
      </c>
      <c r="J624" s="522">
        <f>'ведом. 2025-2027'!AF684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2025-2027'!AD688</f>
        <v>18</v>
      </c>
      <c r="G628" s="306">
        <f>F628</f>
        <v>18</v>
      </c>
      <c r="H628" s="522">
        <f>'ведом. 2025-2027'!AE688</f>
        <v>18</v>
      </c>
      <c r="I628" s="522">
        <f>H628</f>
        <v>18</v>
      </c>
      <c r="J628" s="522">
        <f>'ведом. 2025-2027'!AF688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2025-2027'!AD691</f>
        <v>39953.799999999996</v>
      </c>
      <c r="G631" s="306">
        <v>35958.400000000001</v>
      </c>
      <c r="H631" s="522">
        <f>'ведом. 2025-2027'!AE691</f>
        <v>39547.4</v>
      </c>
      <c r="I631" s="522">
        <v>35592.699999999997</v>
      </c>
      <c r="J631" s="522">
        <f>'ведом. 2025-2027'!AF691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836</v>
      </c>
      <c r="B632" s="453" t="s">
        <v>8</v>
      </c>
      <c r="C632" s="453" t="s">
        <v>30</v>
      </c>
      <c r="D632" s="541" t="s">
        <v>837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837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837</v>
      </c>
      <c r="E634" s="454">
        <v>240</v>
      </c>
      <c r="F634" s="522">
        <f>'ведом. 2025-2027'!AD694</f>
        <v>6690.5</v>
      </c>
      <c r="G634" s="524">
        <v>6021.5</v>
      </c>
      <c r="H634" s="522">
        <f>'ведом. 2025-2027'!AE694</f>
        <v>11903.6</v>
      </c>
      <c r="I634" s="522">
        <v>10713.2</v>
      </c>
      <c r="J634" s="522">
        <f>'ведом. 2025-2027'!AF694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841</v>
      </c>
      <c r="B635" s="453" t="s">
        <v>8</v>
      </c>
      <c r="C635" s="453" t="s">
        <v>30</v>
      </c>
      <c r="D635" s="542" t="s">
        <v>843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842</v>
      </c>
      <c r="B636" s="453" t="s">
        <v>8</v>
      </c>
      <c r="C636" s="453" t="s">
        <v>30</v>
      </c>
      <c r="D636" s="542" t="s">
        <v>844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844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844</v>
      </c>
      <c r="E638" s="482">
        <v>610</v>
      </c>
      <c r="F638" s="522">
        <f>'ведом. 2025-2027'!AD698</f>
        <v>4673.3</v>
      </c>
      <c r="G638" s="524"/>
      <c r="H638" s="522">
        <f>'ведом. 2025-2027'!AE698</f>
        <v>0</v>
      </c>
      <c r="I638" s="522"/>
      <c r="J638" s="522">
        <f>'ведом. 2025-2027'!AF698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2025-2027'!AD702</f>
        <v>1865.9</v>
      </c>
      <c r="G642" s="306"/>
      <c r="H642" s="522">
        <f>'ведом. 2025-2027'!AE702</f>
        <v>1865.9</v>
      </c>
      <c r="I642" s="522"/>
      <c r="J642" s="522">
        <f>'ведом. 2025-2027'!AF702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2025-2027'!AD705</f>
        <v>3372</v>
      </c>
      <c r="G645" s="306">
        <f>F645</f>
        <v>3372</v>
      </c>
      <c r="H645" s="522">
        <f>'ведом. 2025-2027'!AE705</f>
        <v>3372</v>
      </c>
      <c r="I645" s="522">
        <f>H645</f>
        <v>3372</v>
      </c>
      <c r="J645" s="522">
        <f>'ведом. 2025-2027'!AF705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2025-2027'!AD709</f>
        <v>2483.4</v>
      </c>
      <c r="G649" s="524">
        <v>1970.9</v>
      </c>
      <c r="H649" s="522">
        <f>'ведом. 2025-2027'!AE709</f>
        <v>0</v>
      </c>
      <c r="I649" s="522"/>
      <c r="J649" s="522">
        <f>'ведом. 2025-2027'!AF709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2025-2027'!AD713</f>
        <v>312.5</v>
      </c>
      <c r="G653" s="522">
        <f>F653</f>
        <v>312.5</v>
      </c>
      <c r="H653" s="522">
        <f>'ведом. 2025-2027'!AE713</f>
        <v>312.5</v>
      </c>
      <c r="I653" s="522">
        <f>H653</f>
        <v>312.5</v>
      </c>
      <c r="J653" s="522">
        <f>'ведом. 2025-2027'!AF713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2025-2027'!AD716</f>
        <v>1681</v>
      </c>
      <c r="G656" s="522">
        <f>F656</f>
        <v>1681</v>
      </c>
      <c r="H656" s="522">
        <f>'ведом. 2025-2027'!AE716</f>
        <v>1706</v>
      </c>
      <c r="I656" s="522">
        <f>H656</f>
        <v>1706</v>
      </c>
      <c r="J656" s="522">
        <f>'ведом. 2025-2027'!AF716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2025-2027'!AD719</f>
        <v>38123</v>
      </c>
      <c r="G659" s="524">
        <f>F659</f>
        <v>38123</v>
      </c>
      <c r="H659" s="522">
        <f>'ведом. 2025-2027'!AE719</f>
        <v>38123</v>
      </c>
      <c r="I659" s="522">
        <f>H659</f>
        <v>38123</v>
      </c>
      <c r="J659" s="522">
        <f>'ведом. 2025-2027'!AF719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2025-2027'!AD339</f>
        <v>72348.100000000006</v>
      </c>
      <c r="G666" s="306"/>
      <c r="H666" s="522">
        <f>'ведом. 2025-2027'!AE339</f>
        <v>43856</v>
      </c>
      <c r="I666" s="522"/>
      <c r="J666" s="522">
        <f>'ведом. 2025-2027'!AF339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2025-2027'!AD343</f>
        <v>2499.8000000000002</v>
      </c>
      <c r="G670" s="524">
        <f>F670</f>
        <v>2499.8000000000002</v>
      </c>
      <c r="H670" s="522">
        <f>'ведом. 2025-2027'!AE343</f>
        <v>0</v>
      </c>
      <c r="I670" s="522"/>
      <c r="J670" s="522">
        <f>'ведом. 2025-2027'!AF343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2025-2027'!AD347</f>
        <v>6017.1</v>
      </c>
      <c r="G674" s="524">
        <v>4940</v>
      </c>
      <c r="H674" s="522">
        <f>'ведом. 2025-2027'!AE347</f>
        <v>0</v>
      </c>
      <c r="I674" s="522"/>
      <c r="J674" s="522">
        <f>'ведом. 2025-2027'!AF347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2025-2027'!AD726</f>
        <v>5026</v>
      </c>
      <c r="G680" s="306">
        <f>F680</f>
        <v>5026</v>
      </c>
      <c r="H680" s="522">
        <f>'ведом. 2025-2027'!AE726</f>
        <v>5026</v>
      </c>
      <c r="I680" s="522">
        <f>H680</f>
        <v>5026</v>
      </c>
      <c r="J680" s="522">
        <f>'ведом. 2025-2027'!AF726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2025-2027'!AD732</f>
        <v>38763.899999999994</v>
      </c>
      <c r="G686" s="306"/>
      <c r="H686" s="522">
        <f>'ведом. 2025-2027'!AE732</f>
        <v>38974.5</v>
      </c>
      <c r="I686" s="522"/>
      <c r="J686" s="522">
        <f>'ведом. 2025-2027'!AF732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2025-2027'!AD736</f>
        <v>30689.8</v>
      </c>
      <c r="G690" s="306"/>
      <c r="H690" s="522">
        <f>'ведом. 2025-2027'!AE736</f>
        <v>28747.1</v>
      </c>
      <c r="I690" s="522"/>
      <c r="J690" s="522">
        <f>'ведом. 2025-2027'!AF736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2025-2027'!AD737</f>
        <v>2697</v>
      </c>
      <c r="G691" s="306"/>
      <c r="H691" s="522">
        <f>'ведом. 2025-2027'!AE737</f>
        <v>2705.8999999999996</v>
      </c>
      <c r="I691" s="522"/>
      <c r="J691" s="522">
        <f>'ведом. 2025-2027'!AF737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2025-2027'!AD738</f>
        <v>628.70000000000005</v>
      </c>
      <c r="G692" s="306"/>
      <c r="H692" s="522">
        <f>'ведом. 2025-2027'!AE738</f>
        <v>628.70000000000005</v>
      </c>
      <c r="I692" s="522"/>
      <c r="J692" s="522">
        <f>'ведом. 2025-2027'!AF738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2025-2027'!AD354</f>
        <v>295.2</v>
      </c>
      <c r="G699" s="306"/>
      <c r="H699" s="522">
        <f>'ведом. 2025-2027'!AE354</f>
        <v>295.2</v>
      </c>
      <c r="I699" s="522"/>
      <c r="J699" s="522">
        <f>'ведом. 2025-2027'!AF354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2025-2027'!AD360</f>
        <v>679.99999999999989</v>
      </c>
      <c r="G705" s="306"/>
      <c r="H705" s="522">
        <f>'ведом. 2025-2027'!AE360</f>
        <v>450.00000000000006</v>
      </c>
      <c r="I705" s="522"/>
      <c r="J705" s="522">
        <f>'ведом. 2025-2027'!AF360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2025-2027'!AD362</f>
        <v>650.6</v>
      </c>
      <c r="G707" s="524"/>
      <c r="H707" s="522">
        <f>'ведом. 2025-2027'!AE362</f>
        <v>162.19999999999999</v>
      </c>
      <c r="I707" s="522"/>
      <c r="J707" s="522">
        <f>'ведом. 2025-2027'!AF362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2025-2027'!AD745</f>
        <v>1250.5</v>
      </c>
      <c r="G711" s="306"/>
      <c r="H711" s="522">
        <f>'ведом. 2025-2027'!AE745</f>
        <v>1250.5</v>
      </c>
      <c r="I711" s="522"/>
      <c r="J711" s="522">
        <f>'ведом. 2025-2027'!AF745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2025-2027'!AD753</f>
        <v>1485.2</v>
      </c>
      <c r="G724" s="306"/>
      <c r="H724" s="522">
        <f>'ведом. 2025-2027'!AE753</f>
        <v>1485.2</v>
      </c>
      <c r="I724" s="522"/>
      <c r="J724" s="522">
        <f>'ведом. 2025-2027'!AF753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2025-2027'!AD756</f>
        <v>11514.6</v>
      </c>
      <c r="G727" s="306"/>
      <c r="H727" s="522">
        <f>'ведом. 2025-2027'!AE756</f>
        <v>10616.6</v>
      </c>
      <c r="I727" s="522"/>
      <c r="J727" s="522">
        <f>'ведом. 2025-2027'!AF756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2025-2027'!AD759</f>
        <v>13465.4</v>
      </c>
      <c r="G730" s="306"/>
      <c r="H730" s="522">
        <f>'ведом. 2025-2027'!AE759</f>
        <v>13465.4</v>
      </c>
      <c r="I730" s="522"/>
      <c r="J730" s="522">
        <f>'ведом. 2025-2027'!AF759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2025-2027'!AD762</f>
        <v>187.9</v>
      </c>
      <c r="G733" s="306"/>
      <c r="H733" s="522">
        <f>'ведом. 2025-2027'!AE762</f>
        <v>187.9</v>
      </c>
      <c r="I733" s="522"/>
      <c r="J733" s="522">
        <f>'ведом. 2025-2027'!AF762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2025-2027'!AD375</f>
        <v>2695.8</v>
      </c>
      <c r="G740" s="524">
        <f>2640-90</f>
        <v>2550</v>
      </c>
      <c r="H740" s="522">
        <f>'ведом. 2025-2027'!AE375</f>
        <v>2820</v>
      </c>
      <c r="I740" s="522">
        <v>2650</v>
      </c>
      <c r="J740" s="522">
        <f>'ведом. 2025-2027'!AF375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2025-2027'!AD377</f>
        <v>260</v>
      </c>
      <c r="G742" s="306"/>
      <c r="H742" s="522">
        <f>'ведом. 2025-2027'!AE377</f>
        <v>220</v>
      </c>
      <c r="I742" s="522"/>
      <c r="J742" s="522">
        <f>'ведом. 2025-2027'!AF377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2025-2027'!AD769+'ведом. 2025-2027'!AD379</f>
        <v>2060.1999999999998</v>
      </c>
      <c r="G744" s="306">
        <v>711</v>
      </c>
      <c r="H744" s="522">
        <f>'ведом. 2025-2027'!AE769</f>
        <v>2144</v>
      </c>
      <c r="I744" s="522">
        <v>729</v>
      </c>
      <c r="J744" s="522">
        <f>'ведом. 2025-2027'!AF769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2025-2027'!AD772</f>
        <v>1950</v>
      </c>
      <c r="G747" s="306">
        <v>800</v>
      </c>
      <c r="H747" s="522">
        <f>'ведом. 2025-2027'!AE772+'ведом. 2025-2027'!AE379</f>
        <v>2070</v>
      </c>
      <c r="I747" s="522">
        <v>850</v>
      </c>
      <c r="J747" s="522">
        <f>'ведом. 2025-2027'!AF772+'ведом. 2025-2027'!AF379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2025-2027'!AD778</f>
        <v>947</v>
      </c>
      <c r="G753" s="306"/>
      <c r="H753" s="522">
        <f>'ведом. 2025-2027'!AE778</f>
        <v>0</v>
      </c>
      <c r="I753" s="522"/>
      <c r="J753" s="522">
        <f>'ведом. 2025-2027'!AF778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2025-2027'!AD387</f>
        <v>30548.6</v>
      </c>
      <c r="G761" s="306"/>
      <c r="H761" s="522">
        <f>'ведом. 2025-2027'!AE387</f>
        <v>29355.8</v>
      </c>
      <c r="I761" s="522"/>
      <c r="J761" s="522">
        <f>'ведом. 2025-2027'!AF387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8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2025-2027'!AD391</f>
        <v>3270</v>
      </c>
      <c r="G765" s="524"/>
      <c r="H765" s="522">
        <f>'ведом. 2025-2027'!AE391</f>
        <v>0</v>
      </c>
      <c r="I765" s="522"/>
      <c r="J765" s="522">
        <f>'ведом. 2025-2027'!AF391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2025-2027'!AD396</f>
        <v>1000</v>
      </c>
      <c r="G770" s="306"/>
      <c r="H770" s="522">
        <f>'ведом. 2025-2027'!AE396</f>
        <v>1000</v>
      </c>
      <c r="I770" s="522"/>
      <c r="J770" s="522">
        <f>'ведом. 2025-2027'!AF396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2025-2027'!AD399</f>
        <v>36893.599999999999</v>
      </c>
      <c r="G773" s="306"/>
      <c r="H773" s="522">
        <f>'ведом. 2025-2027'!AE399</f>
        <v>35800.5</v>
      </c>
      <c r="I773" s="522"/>
      <c r="J773" s="522">
        <f>'ведом. 2025-2027'!AF399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2025-2027'!AD402</f>
        <v>374.70000000000005</v>
      </c>
      <c r="G776" s="306">
        <v>307.60000000000002</v>
      </c>
      <c r="H776" s="522">
        <f>'ведом. 2025-2027'!AE402</f>
        <v>382.7</v>
      </c>
      <c r="I776" s="522">
        <v>314.2</v>
      </c>
      <c r="J776" s="522">
        <f>'ведом. 2025-2027'!AF402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2025-2027'!AD408</f>
        <v>10265</v>
      </c>
      <c r="G782" s="524"/>
      <c r="H782" s="522">
        <f>'ведом. 2025-2027'!AE408</f>
        <v>130</v>
      </c>
      <c r="I782" s="522"/>
      <c r="J782" s="522">
        <f>'ведом. 2025-2027'!AF408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2025-2027'!AD410</f>
        <v>10285</v>
      </c>
      <c r="G784" s="306"/>
      <c r="H784" s="522">
        <f>'ведом. 2025-2027'!AE410</f>
        <v>0</v>
      </c>
      <c r="I784" s="522"/>
      <c r="J784" s="522">
        <f>'ведом. 2025-2027'!AF410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2025-2027'!AD413</f>
        <v>535</v>
      </c>
      <c r="G787" s="306"/>
      <c r="H787" s="522">
        <f>'ведом. 2025-2027'!AE413</f>
        <v>0</v>
      </c>
      <c r="I787" s="522"/>
      <c r="J787" s="522">
        <f>'ведом. 2025-2027'!AF413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2025-2027'!Z415</f>
        <v>08</v>
      </c>
      <c r="C789" s="200" t="str">
        <f>'ведом. 2025-2027'!AA415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2025-2027'!X416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2025-2027'!Z416</f>
        <v>08</v>
      </c>
      <c r="C790" s="200" t="str">
        <f>'ведом. 2025-2027'!AA416</f>
        <v>01</v>
      </c>
      <c r="D790" s="156" t="s">
        <v>495</v>
      </c>
      <c r="E790" s="344">
        <f>'ведом. 2025-2027'!AC416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2025-2027'!X417</f>
        <v>Субсидии бюджетным учреждениям</v>
      </c>
      <c r="B791" s="201" t="str">
        <f>'ведом. 2025-2027'!Z417</f>
        <v>08</v>
      </c>
      <c r="C791" s="200" t="str">
        <f>'ведом. 2025-2027'!AA417</f>
        <v>01</v>
      </c>
      <c r="D791" s="156" t="s">
        <v>495</v>
      </c>
      <c r="E791" s="344">
        <f>'ведом. 2025-2027'!AC417</f>
        <v>610</v>
      </c>
      <c r="F791" s="197">
        <f>'ведом. 2025-2027'!AD417</f>
        <v>41851.599999999999</v>
      </c>
      <c r="G791" s="352"/>
      <c r="H791" s="441">
        <f>'ведом. 2025-2027'!AE417</f>
        <v>37761.300000000003</v>
      </c>
      <c r="I791" s="441"/>
      <c r="J791" s="441">
        <f>'ведом. 2025-2027'!AF417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2025-2027'!Z418</f>
        <v>08</v>
      </c>
      <c r="C792" s="200" t="str">
        <f>'ведом. 2025-2027'!AA418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2025-2027'!X419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2025-2027'!Z419</f>
        <v>08</v>
      </c>
      <c r="C793" s="200" t="str">
        <f>'ведом. 2025-2027'!AA419</f>
        <v>01</v>
      </c>
      <c r="D793" s="156" t="s">
        <v>496</v>
      </c>
      <c r="E793" s="344">
        <f>'ведом. 2025-2027'!AC419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2025-2027'!X420</f>
        <v>Субсидии бюджетным учреждениям</v>
      </c>
      <c r="B794" s="201" t="str">
        <f>'ведом. 2025-2027'!Z420</f>
        <v>08</v>
      </c>
      <c r="C794" s="200" t="str">
        <f>'ведом. 2025-2027'!AA420</f>
        <v>01</v>
      </c>
      <c r="D794" s="156" t="s">
        <v>496</v>
      </c>
      <c r="E794" s="344">
        <f>'ведом. 2025-2027'!AC420</f>
        <v>610</v>
      </c>
      <c r="F794" s="197">
        <f>'ведом. 2025-2027'!AD420</f>
        <v>43843.8</v>
      </c>
      <c r="G794" s="352"/>
      <c r="H794" s="441">
        <f>'ведом. 2025-2027'!AE420</f>
        <v>41848.199999999997</v>
      </c>
      <c r="I794" s="441"/>
      <c r="J794" s="441">
        <f>'ведом. 2025-2027'!AF420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2025-2027'!AD424</f>
        <v>6000</v>
      </c>
      <c r="G798" s="352"/>
      <c r="H798" s="441">
        <f>'ведом. 2025-2027'!AE424</f>
        <v>0</v>
      </c>
      <c r="I798" s="441"/>
      <c r="J798" s="441">
        <f>'ведом. 2025-2027'!AF424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2025-2027'!AD428</f>
        <v>1440.5</v>
      </c>
      <c r="G802" s="352">
        <f>F802</f>
        <v>1440.5</v>
      </c>
      <c r="H802" s="441">
        <f>'ведом. 2025-2027'!AE428</f>
        <v>345.5</v>
      </c>
      <c r="I802" s="441">
        <f>H802</f>
        <v>345.5</v>
      </c>
      <c r="J802" s="441">
        <f>'ведом. 2025-2027'!AF428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2025-2027'!AD435</f>
        <v>18637.3</v>
      </c>
      <c r="G809" s="352"/>
      <c r="H809" s="441">
        <f>'ведом. 2025-2027'!AE435</f>
        <v>21472</v>
      </c>
      <c r="I809" s="441"/>
      <c r="J809" s="441">
        <f>'ведом. 2025-2027'!AF435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2025-2027'!AD443</f>
        <v>650</v>
      </c>
      <c r="G817" s="352"/>
      <c r="H817" s="441">
        <f>'ведом. 2025-2027'!AE443</f>
        <v>0</v>
      </c>
      <c r="I817" s="441"/>
      <c r="J817" s="441">
        <f>'ведом. 2025-2027'!AF443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5" s="306"/>
      <c r="H825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5" s="522"/>
      <c r="J825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2025-2027'!AD987</f>
        <v>0</v>
      </c>
      <c r="G832" s="522"/>
      <c r="H832" s="522">
        <f>'ведом. 2025-2027'!AE987</f>
        <v>2990</v>
      </c>
      <c r="I832" s="522">
        <v>2990</v>
      </c>
      <c r="J832" s="522">
        <f>'ведом. 2025-2027'!AF987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2025-2027'!AD463</f>
        <v>331</v>
      </c>
      <c r="G836" s="306"/>
      <c r="H836" s="522">
        <f>'ведом. 2025-2027'!AE463</f>
        <v>0</v>
      </c>
      <c r="I836" s="522"/>
      <c r="J836" s="522">
        <f>'ведом. 2025-2027'!AF463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2025-2027'!AD458</f>
        <v>536.1</v>
      </c>
      <c r="G843" s="524">
        <f>F843</f>
        <v>536.1</v>
      </c>
      <c r="H843" s="522">
        <f>'ведом. 2025-2027'!AE458</f>
        <v>826</v>
      </c>
      <c r="I843" s="522">
        <f>H843</f>
        <v>826</v>
      </c>
      <c r="J843" s="522">
        <f>'ведом. 2025-2027'!AF458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2025-2027'!AD793</f>
        <v>139</v>
      </c>
      <c r="G845" s="306">
        <f>F845</f>
        <v>139</v>
      </c>
      <c r="H845" s="522">
        <f>'ведом. 2025-2027'!AE793</f>
        <v>139</v>
      </c>
      <c r="I845" s="522">
        <f>H845</f>
        <v>139</v>
      </c>
      <c r="J845" s="522">
        <f>'ведом. 2025-2027'!AF793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2025-2027'!AD795</f>
        <v>13941</v>
      </c>
      <c r="G847" s="306">
        <f>F847</f>
        <v>13941</v>
      </c>
      <c r="H847" s="522">
        <f>'ведом. 2025-2027'!AE795</f>
        <v>13941</v>
      </c>
      <c r="I847" s="522">
        <f>H847</f>
        <v>13941</v>
      </c>
      <c r="J847" s="522">
        <f>'ведом. 2025-2027'!AF795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2025-2027'!AD797</f>
        <v>289.89999999999998</v>
      </c>
      <c r="G849" s="306">
        <f>F849</f>
        <v>289.89999999999998</v>
      </c>
      <c r="H849" s="522">
        <f>'ведом. 2025-2027'!AE797</f>
        <v>0</v>
      </c>
      <c r="I849" s="522">
        <f>H849</f>
        <v>0</v>
      </c>
      <c r="J849" s="522">
        <f>'ведом. 2025-2027'!AF797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834</v>
      </c>
      <c r="B853" s="453">
        <v>10</v>
      </c>
      <c r="C853" s="453" t="s">
        <v>49</v>
      </c>
      <c r="D853" s="542" t="s">
        <v>835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835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835</v>
      </c>
      <c r="E855" s="454">
        <v>320</v>
      </c>
      <c r="F855" s="522">
        <f>'ведом. 2025-2027'!AD994</f>
        <v>561.29999999999995</v>
      </c>
      <c r="G855" s="524"/>
      <c r="H855" s="522">
        <f>'ведом. 2025-2027'!AE994</f>
        <v>0</v>
      </c>
      <c r="I855" s="522"/>
      <c r="J855" s="522">
        <f>'ведом. 2025-2027'!AF994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2025-2027'!AD997</f>
        <v>15718</v>
      </c>
      <c r="G858" s="306">
        <v>8688</v>
      </c>
      <c r="H858" s="522">
        <f>'ведом. 2025-2027'!AE997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2025-2027'!AD622</f>
        <v>14681</v>
      </c>
      <c r="G863" s="306">
        <f>F863</f>
        <v>14681</v>
      </c>
      <c r="H863" s="522">
        <f>'ведом. 2025-2027'!AE622</f>
        <v>0</v>
      </c>
      <c r="I863" s="522"/>
      <c r="J863" s="522">
        <f>'ведом. 2025-2027'!AF622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2025-2027'!AD470</f>
        <v>70</v>
      </c>
      <c r="G870" s="306"/>
      <c r="H870" s="522">
        <f>'ведом. 2025-2027'!AE470</f>
        <v>70</v>
      </c>
      <c r="I870" s="522"/>
      <c r="J870" s="522">
        <f>'ведом. 2025-2027'!AF470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2025-2027'!AD473</f>
        <v>70</v>
      </c>
      <c r="G873" s="306"/>
      <c r="H873" s="522">
        <f>'ведом. 2025-2027'!AE473</f>
        <v>70</v>
      </c>
      <c r="I873" s="522"/>
      <c r="J873" s="522">
        <f>'ведом. 2025-2027'!AF473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2025-2027'!AD481</f>
        <v>4544.5</v>
      </c>
      <c r="G881" s="306"/>
      <c r="H881" s="522">
        <f>'ведом. 2025-2027'!AE481</f>
        <v>2857.9</v>
      </c>
      <c r="I881" s="522"/>
      <c r="J881" s="522">
        <f>'ведом. 2025-2027'!AF481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2025-2027'!AD483</f>
        <v>450</v>
      </c>
      <c r="G883" s="524"/>
      <c r="H883" s="522">
        <f>'ведом. 2025-2027'!AE483</f>
        <v>450</v>
      </c>
      <c r="I883" s="522"/>
      <c r="J883" s="522">
        <f>'ведом. 2025-2027'!AF483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2025-2027'!AD484</f>
        <v>325</v>
      </c>
      <c r="G884" s="524"/>
      <c r="H884" s="522">
        <f>'ведом. 2025-2027'!AE484</f>
        <v>325</v>
      </c>
      <c r="I884" s="522"/>
      <c r="J884" s="522">
        <f>'ведом. 2025-2027'!AF484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2025-2027'!AD1005</f>
        <v>5405</v>
      </c>
      <c r="G888" s="524"/>
      <c r="H888" s="522">
        <f>'ведом. 2025-2027'!AE1005</f>
        <v>0</v>
      </c>
      <c r="I888" s="522"/>
      <c r="J888" s="522">
        <f>'ведом. 2025-2027'!AF1005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2025-2027'!AD491</f>
        <v>125666.1</v>
      </c>
      <c r="G895" s="306"/>
      <c r="H895" s="522">
        <f>'ведом. 2025-2027'!AE491</f>
        <v>120743</v>
      </c>
      <c r="I895" s="522"/>
      <c r="J895" s="522">
        <f>'ведом. 2025-2027'!AF491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2025-2027'!AD499</f>
        <v>4534.5</v>
      </c>
      <c r="G903" s="353"/>
      <c r="H903" s="164">
        <f>'ведом. 2025-2027'!AE499</f>
        <v>40146.5</v>
      </c>
      <c r="I903" s="164"/>
      <c r="J903" s="164">
        <f>'ведом. 2025-2027'!AF499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6"/>
  <sheetViews>
    <sheetView view="pageBreakPreview" topLeftCell="A731" zoomScale="88" zoomScaleNormal="75" zoomScaleSheetLayoutView="88" workbookViewId="0">
      <selection activeCell="AE754" sqref="AE75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1" t="s">
        <v>593</v>
      </c>
      <c r="E1" s="718"/>
      <c r="F1" s="718"/>
    </row>
    <row r="2" spans="1:38" s="519" customFormat="1" ht="162.75" customHeight="1" x14ac:dyDescent="0.25">
      <c r="A2" s="133"/>
      <c r="B2" s="168"/>
      <c r="C2" s="28"/>
      <c r="D2" s="722" t="s">
        <v>829</v>
      </c>
      <c r="E2" s="722"/>
      <c r="F2" s="722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1" t="s">
        <v>827</v>
      </c>
      <c r="E4" s="718"/>
      <c r="F4" s="718"/>
    </row>
    <row r="5" spans="1:38" s="519" customFormat="1" ht="111" customHeight="1" x14ac:dyDescent="0.2">
      <c r="A5" s="133"/>
      <c r="B5" s="579"/>
      <c r="C5" s="680"/>
      <c r="D5" s="722" t="s">
        <v>828</v>
      </c>
      <c r="E5" s="723"/>
      <c r="F5" s="723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4" t="s">
        <v>787</v>
      </c>
      <c r="B8" s="724"/>
      <c r="C8" s="724"/>
      <c r="D8" s="725"/>
      <c r="E8" s="725"/>
      <c r="F8" s="726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2025-2027'!F817</f>
        <v>650</v>
      </c>
      <c r="E18" s="586">
        <f>'Функц. 2025-2027'!H817</f>
        <v>0</v>
      </c>
      <c r="F18" s="586">
        <f>'Функц. 2025-2027'!J817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2025-2027'!F761</f>
        <v>30548.6</v>
      </c>
      <c r="E24" s="27">
        <f>'Функц. 2025-2027'!H761</f>
        <v>29355.8</v>
      </c>
      <c r="F24" s="27">
        <f>'Функц. 2025-2027'!J761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8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2025-2027'!F765</f>
        <v>3270</v>
      </c>
      <c r="E28" s="517">
        <f>'Функц. 2025-2027'!H765</f>
        <v>0</v>
      </c>
      <c r="F28" s="517">
        <f>'Функц. 2025-2027'!J765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2025-2027'!F770</f>
        <v>1000</v>
      </c>
      <c r="E33" s="27">
        <f>'Функц. 2025-2027'!H770</f>
        <v>1000</v>
      </c>
      <c r="F33" s="27">
        <f>'Функц. 2025-2027'!J770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2025-2027'!F773</f>
        <v>36893.599999999999</v>
      </c>
      <c r="E36" s="27">
        <f>'Функц. 2025-2027'!H773</f>
        <v>35800.5</v>
      </c>
      <c r="F36" s="27">
        <f>'Функц. 2025-2027'!J773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2025-2027'!F776</f>
        <v>374.70000000000005</v>
      </c>
      <c r="E39" s="27">
        <f>'Функц. 2025-2027'!H776</f>
        <v>382.7</v>
      </c>
      <c r="F39" s="27">
        <f>'Функц. 2025-2027'!J776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2025-2027'!F782</f>
        <v>10265</v>
      </c>
      <c r="E45" s="517">
        <f>'Функц. 2025-2027'!H782</f>
        <v>130</v>
      </c>
      <c r="F45" s="517">
        <f>'Функц. 2025-2027'!J782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2025-2027'!F784</f>
        <v>10285</v>
      </c>
      <c r="E47" s="27">
        <f>'Функц. 2025-2027'!H784</f>
        <v>0</v>
      </c>
      <c r="F47" s="27">
        <f>'Функц. 2025-2027'!J784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2025-2027'!F787</f>
        <v>535</v>
      </c>
      <c r="E50" s="27">
        <f>'Функц. 2025-2027'!H787</f>
        <v>0</v>
      </c>
      <c r="F50" s="27">
        <f>'Функц. 2025-2027'!J787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2025-2027'!A790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2025-2027'!A791</f>
        <v>Субсидии бюджетным учреждениям</v>
      </c>
      <c r="B54" s="156" t="s">
        <v>495</v>
      </c>
      <c r="C54" s="444">
        <v>610</v>
      </c>
      <c r="D54" s="27">
        <f>'ведом. 2025-2027'!AD417</f>
        <v>41851.599999999999</v>
      </c>
      <c r="E54" s="27">
        <f>'ведом. 2025-2027'!AE417</f>
        <v>37761.300000000003</v>
      </c>
      <c r="F54" s="27">
        <f>'ведом. 2025-2027'!AF417</f>
        <v>21859.200000000001</v>
      </c>
      <c r="G54" s="152"/>
    </row>
    <row r="55" spans="1:7" s="177" customFormat="1" ht="47.25" x14ac:dyDescent="0.25">
      <c r="A55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2025-2027'!A793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2025-2027'!A794</f>
        <v>Субсидии бюджетным учреждениям</v>
      </c>
      <c r="B57" s="156" t="s">
        <v>496</v>
      </c>
      <c r="C57" s="444">
        <v>610</v>
      </c>
      <c r="D57" s="27">
        <f>'ведом. 2025-2027'!AD420</f>
        <v>43843.8</v>
      </c>
      <c r="E57" s="27">
        <f>'ведом. 2025-2027'!AE420</f>
        <v>41848.199999999997</v>
      </c>
      <c r="F57" s="27">
        <f>'ведом. 2025-2027'!AF420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2025-2027'!F798</f>
        <v>6000</v>
      </c>
      <c r="E61" s="517">
        <f>'Функц. 2025-2027'!H798</f>
        <v>0</v>
      </c>
      <c r="F61" s="517">
        <f>'Функц. 2025-2027'!J798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2025-2027'!F802</f>
        <v>1440.5</v>
      </c>
      <c r="E65" s="27">
        <f>'Функц. 2025-2027'!H802</f>
        <v>345.5</v>
      </c>
      <c r="F65" s="27">
        <f>'Функц. 2025-2027'!J802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2025-2027'!F666</f>
        <v>72348.100000000006</v>
      </c>
      <c r="E70" s="27">
        <f>'Функц. 2025-2027'!H666</f>
        <v>43856</v>
      </c>
      <c r="F70" s="27">
        <f>'Функц. 2025-2027'!J666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2025-2027'!F670</f>
        <v>2499.8000000000002</v>
      </c>
      <c r="E74" s="517">
        <f>'Функц. 2025-2027'!H670</f>
        <v>0</v>
      </c>
      <c r="F74" s="517">
        <f>'Функц. 2025-2027'!J670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2025-2027'!F674</f>
        <v>6017.1</v>
      </c>
      <c r="E78" s="517">
        <f>'Функц. 2025-2027'!H674</f>
        <v>0</v>
      </c>
      <c r="F78" s="517">
        <f>'Функц. 2025-2027'!J674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2025-2027'!F603</f>
        <v>30653.9</v>
      </c>
      <c r="E84" s="27">
        <f>'Функц. 2025-2027'!H603</f>
        <v>21201.200000000001</v>
      </c>
      <c r="F84" s="27">
        <f>'Функц. 2025-2027'!J603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2025-2027'!F580</f>
        <v>184081.8</v>
      </c>
      <c r="E88" s="27">
        <f>'Функц. 2025-2027'!H580</f>
        <v>188071.3</v>
      </c>
      <c r="F88" s="27">
        <f>'Функц. 2025-2027'!J580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2025-2027'!F583</f>
        <v>19901</v>
      </c>
      <c r="E91" s="517">
        <f>'Функц. 2025-2027'!H583</f>
        <v>0</v>
      </c>
      <c r="F91" s="517">
        <f>'Функц. 2025-2027'!J583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2025-2027'!F607</f>
        <v>117951.70000000001</v>
      </c>
      <c r="E95" s="27">
        <f>'Функц. 2025-2027'!H607</f>
        <v>101185.9</v>
      </c>
      <c r="F95" s="27">
        <f>'Функц. 2025-2027'!J607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2025-2027'!F610</f>
        <v>124655.7</v>
      </c>
      <c r="E98" s="517">
        <f>'Функц. 2025-2027'!H610</f>
        <v>0</v>
      </c>
      <c r="F98" s="517">
        <f>'Функц. 2025-2027'!J610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2025-2027'!F612</f>
        <v>14589</v>
      </c>
      <c r="E100" s="27">
        <f>'Функц. 2025-2027'!H612</f>
        <v>0</v>
      </c>
      <c r="F100" s="27">
        <f>'Функц. 2025-2027'!J612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2025-2027'!F615+'Функц. 2025-2027'!F680+'Функц. 2025-2027'!F586</f>
        <v>734136</v>
      </c>
      <c r="E103" s="27">
        <f>'Функц. 2025-2027'!H586+'Функц. 2025-2027'!H615+'Функц. 2025-2027'!H680</f>
        <v>734136</v>
      </c>
      <c r="F103" s="27">
        <f>'Функц. 2025-2027'!J680+'Функц. 2025-2027'!J586+'Функц. 2025-2027'!J615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2025-2027'!F843</f>
        <v>536.1</v>
      </c>
      <c r="E106" s="517">
        <f>'Функц. 2025-2027'!H843</f>
        <v>826</v>
      </c>
      <c r="F106" s="517">
        <f>'Функц. 2025-2027'!J843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2025-2027'!F845</f>
        <v>139</v>
      </c>
      <c r="E108" s="27">
        <f>'Функц. 2025-2027'!H845</f>
        <v>139</v>
      </c>
      <c r="F108" s="27">
        <f>'Функц. 2025-2027'!J845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2025-2027'!F847</f>
        <v>13941</v>
      </c>
      <c r="E110" s="27">
        <f>'Функц. 2025-2027'!H847</f>
        <v>13941</v>
      </c>
      <c r="F110" s="27">
        <f>'Функц. 2025-2027'!J847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2025-2027'!F849</f>
        <v>289.89999999999998</v>
      </c>
      <c r="E112" s="27">
        <f>'Функц. 2025-2027'!H849</f>
        <v>0</v>
      </c>
      <c r="F112" s="27">
        <f>'Функц. 2025-2027'!J849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2025-2027'!F618+'Функц. 2025-2027'!F589</f>
        <v>1908</v>
      </c>
      <c r="E115" s="433">
        <f>'Функц. 2025-2027'!H618+'Функц. 2025-2027'!H589</f>
        <v>1908</v>
      </c>
      <c r="F115" s="27">
        <f>'Функц. 2025-2027'!J618+'Функц. 2025-2027'!J589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2025-2027'!F621</f>
        <v>1910</v>
      </c>
      <c r="E118" s="517">
        <f>'Функц. 2025-2027'!I621</f>
        <v>0</v>
      </c>
      <c r="F118" s="517">
        <f>'Функц. 2025-2027'!J621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2025-2027'!F592+'Функц. 2025-2027'!F624</f>
        <v>51247</v>
      </c>
      <c r="E121" s="517">
        <f>'Функц. 2025-2027'!H592+'Функц. 2025-2027'!H624</f>
        <v>51247</v>
      </c>
      <c r="F121" s="517">
        <f>'Функц. 2025-2027'!J592+'Функц. 2025-2027'!J624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2025-2027'!F628</f>
        <v>18</v>
      </c>
      <c r="E125" s="27">
        <f>'Функц. 2025-2027'!H628</f>
        <v>18</v>
      </c>
      <c r="F125" s="27">
        <f>'Функц. 2025-2027'!J628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2025-2027'!F631</f>
        <v>39953.799999999996</v>
      </c>
      <c r="E128" s="27">
        <f>'Функц. 2025-2027'!H631</f>
        <v>39547.4</v>
      </c>
      <c r="F128" s="27">
        <f>'Функц. 2025-2027'!J631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2025-2027'!F596</f>
        <v>2163</v>
      </c>
      <c r="E131" s="517">
        <f>'Функц. 2025-2027'!H596</f>
        <v>0</v>
      </c>
      <c r="F131" s="517">
        <f>'Функц. 2025-2027'!J596</f>
        <v>0</v>
      </c>
      <c r="G131" s="520"/>
    </row>
    <row r="132" spans="1:7" s="519" customFormat="1" ht="31.5" x14ac:dyDescent="0.25">
      <c r="A132" s="451" t="s">
        <v>836</v>
      </c>
      <c r="B132" s="541" t="s">
        <v>837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837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837</v>
      </c>
      <c r="C134" s="454">
        <v>240</v>
      </c>
      <c r="D134" s="517">
        <f>'Функц. 2025-2027'!F634</f>
        <v>6690.5</v>
      </c>
      <c r="E134" s="517">
        <f>'Функц. 2025-2027'!H634</f>
        <v>11903.6</v>
      </c>
      <c r="F134" s="517">
        <f>'Функц. 2025-2027'!J634</f>
        <v>0</v>
      </c>
      <c r="G134" s="520"/>
    </row>
    <row r="135" spans="1:7" s="519" customFormat="1" x14ac:dyDescent="0.25">
      <c r="A135" s="451" t="s">
        <v>841</v>
      </c>
      <c r="B135" s="542" t="s">
        <v>843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842</v>
      </c>
      <c r="B136" s="542" t="s">
        <v>844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844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844</v>
      </c>
      <c r="C138" s="482">
        <v>610</v>
      </c>
      <c r="D138" s="517">
        <f>'Функц. 2025-2027'!F638</f>
        <v>4673.3</v>
      </c>
      <c r="E138" s="517">
        <f>'Функц. 2025-2027'!H638</f>
        <v>0</v>
      </c>
      <c r="F138" s="517">
        <f>'Функц. 2025-2027'!J638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2025-2027'!F642</f>
        <v>1865.9</v>
      </c>
      <c r="E142" s="27">
        <f>'Функц. 2025-2027'!H642</f>
        <v>1865.9</v>
      </c>
      <c r="F142" s="27">
        <f>'Функц. 2025-2027'!J642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2025-2027'!F645</f>
        <v>3372</v>
      </c>
      <c r="E145" s="27">
        <f>'Функц. 2025-2027'!H645</f>
        <v>3372</v>
      </c>
      <c r="F145" s="27">
        <f>'Функц. 2025-2027'!J645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2025-2027'!F649</f>
        <v>2483.4</v>
      </c>
      <c r="E149" s="517">
        <f>'Функц. 2025-2027'!H649</f>
        <v>0</v>
      </c>
      <c r="F149" s="517">
        <f>'ведом. 2025-2027'!AF709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2025-2027'!F653</f>
        <v>312.5</v>
      </c>
      <c r="E153" s="517">
        <f>'Функц. 2025-2027'!H653</f>
        <v>312.5</v>
      </c>
      <c r="F153" s="517">
        <f>'Функц. 2025-2027'!J653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2025-2027'!F656</f>
        <v>1681</v>
      </c>
      <c r="E156" s="517">
        <f>'Функц. 2025-2027'!H656</f>
        <v>1706</v>
      </c>
      <c r="F156" s="517">
        <f>'Функц. 2025-2027'!J656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2025-2027'!F659</f>
        <v>38123</v>
      </c>
      <c r="E159" s="517">
        <f>'Функц. 2025-2027'!H659</f>
        <v>38123</v>
      </c>
      <c r="F159" s="517">
        <f>'Функц. 2025-2027'!J659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2025-2027'!AD732</f>
        <v>38763.899999999994</v>
      </c>
      <c r="E165" s="27">
        <f>'Функц. 2025-2027'!H686</f>
        <v>38974.5</v>
      </c>
      <c r="F165" s="27">
        <f>'Функц. 2025-2027'!J686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2025-2027'!F690</f>
        <v>30689.8</v>
      </c>
      <c r="E169" s="27">
        <f>'Функц. 2025-2027'!H690</f>
        <v>28747.1</v>
      </c>
      <c r="F169" s="27">
        <f>'Функц. 2025-2027'!J690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2025-2027'!F691</f>
        <v>2697</v>
      </c>
      <c r="E170" s="27">
        <f>'Функц. 2025-2027'!H691</f>
        <v>2705.8999999999996</v>
      </c>
      <c r="F170" s="27">
        <f>'Функц. 2025-2027'!J691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2025-2027'!F692</f>
        <v>628.70000000000005</v>
      </c>
      <c r="E171" s="27">
        <f>'Функц. 2025-2027'!H692</f>
        <v>628.70000000000005</v>
      </c>
      <c r="F171" s="27">
        <f>'Функц. 2025-2027'!J692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2025-2027'!F724</f>
        <v>1485.2</v>
      </c>
      <c r="E177" s="27">
        <f>'Функц. 2025-2027'!H724</f>
        <v>1485.2</v>
      </c>
      <c r="F177" s="27">
        <f>'Функц. 2025-2027'!J724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2025-2027'!F727</f>
        <v>11514.6</v>
      </c>
      <c r="E180" s="27">
        <f>'Функц. 2025-2027'!H727</f>
        <v>10616.6</v>
      </c>
      <c r="F180" s="27">
        <f>'Функц. 2025-2027'!J727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2025-2027'!F730</f>
        <v>13465.4</v>
      </c>
      <c r="E183" s="27">
        <f>'Функц. 2025-2027'!H730</f>
        <v>13465.4</v>
      </c>
      <c r="F183" s="27">
        <f>'Функц. 2025-2027'!J730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2025-2027'!F733</f>
        <v>187.9</v>
      </c>
      <c r="E186" s="27">
        <f>'Функц. 2025-2027'!H733</f>
        <v>187.9</v>
      </c>
      <c r="F186" s="27">
        <f>'Функц. 2025-2027'!J733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2025-2027'!F825</f>
        <v>9007</v>
      </c>
      <c r="E192" s="27">
        <f>'Функц. 2025-2027'!H825</f>
        <v>9007</v>
      </c>
      <c r="F192" s="27">
        <f>'Функц. 2025-2027'!J825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2025-2027'!F740</f>
        <v>2695.8</v>
      </c>
      <c r="E198" s="27">
        <f>'Функц. 2025-2027'!H740</f>
        <v>2820</v>
      </c>
      <c r="F198" s="27">
        <f>'Функц. 2025-2027'!J740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2025-2027'!F742</f>
        <v>260</v>
      </c>
      <c r="E200" s="27">
        <f>'Функц. 2025-2027'!H742</f>
        <v>220</v>
      </c>
      <c r="F200" s="27">
        <f>'Функц. 2025-2027'!J742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2025-2027'!F744</f>
        <v>2060.1999999999998</v>
      </c>
      <c r="E202" s="27">
        <f>'Функц. 2025-2027'!H744</f>
        <v>2144</v>
      </c>
      <c r="F202" s="27">
        <f>'Функц. 2025-2027'!J744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2025-2027'!F747</f>
        <v>1950</v>
      </c>
      <c r="E205" s="27">
        <f>'Функц. 2025-2027'!H747</f>
        <v>2070</v>
      </c>
      <c r="F205" s="27">
        <f>'Функц. 2025-2027'!J747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2025-2027'!H53</f>
        <v>4659.6000000000004</v>
      </c>
      <c r="F209" s="27">
        <f>'Функц. 2025-2027'!J53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2025-2027'!F53</f>
        <v>4651.3999999999996</v>
      </c>
      <c r="E210" s="27">
        <f>'Функц. 2025-2027'!H53</f>
        <v>4659.6000000000004</v>
      </c>
      <c r="F210" s="27">
        <f>'Функц. 2025-2027'!J53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2025-2027'!F55</f>
        <v>526.6</v>
      </c>
      <c r="E212" s="27">
        <f>'Функц. 2025-2027'!H55</f>
        <v>546.4</v>
      </c>
      <c r="F212" s="27">
        <f>'Функц. 2025-2027'!J55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2025-2027'!F870</f>
        <v>70</v>
      </c>
      <c r="E217" s="27">
        <f>'Функц. 2025-2027'!H870</f>
        <v>70</v>
      </c>
      <c r="F217" s="27">
        <f>'Функц. 2025-2027'!J870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2025-2027'!F873</f>
        <v>70</v>
      </c>
      <c r="E220" s="27">
        <f>'Функц. 2025-2027'!H873</f>
        <v>70</v>
      </c>
      <c r="F220" s="27">
        <f>'Функц. 2025-2027'!J873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2025-2027'!F60</f>
        <v>70</v>
      </c>
      <c r="E225" s="27">
        <f>'Функц. 2025-2027'!H60</f>
        <v>0</v>
      </c>
      <c r="F225" s="27">
        <f>'Функц. 2025-2027'!J60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2025-2027'!F881</f>
        <v>4544.5</v>
      </c>
      <c r="E231" s="27">
        <f>'Функц. 2025-2027'!H881</f>
        <v>2857.9</v>
      </c>
      <c r="F231" s="27">
        <f>'Функц. 2025-2027'!J881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2025-2027'!F883</f>
        <v>450</v>
      </c>
      <c r="E233" s="517">
        <f>'Функц. 2025-2027'!H883</f>
        <v>450</v>
      </c>
      <c r="F233" s="517">
        <f>'Функц. 2025-2027'!J883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2025-2027'!F884</f>
        <v>325</v>
      </c>
      <c r="E234" s="517">
        <f>'Функц. 2025-2027'!H884</f>
        <v>325</v>
      </c>
      <c r="F234" s="517">
        <f>'Функц. 2025-2027'!J884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2025-2027'!F888</f>
        <v>5405</v>
      </c>
      <c r="E238" s="517">
        <f>'Функц. 2025-2027'!H888</f>
        <v>0</v>
      </c>
      <c r="F238" s="517">
        <f>'Функц. 2025-2027'!J888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2025-2027'!F895</f>
        <v>125666.1</v>
      </c>
      <c r="E243" s="27">
        <f>'Функц. 2025-2027'!H895</f>
        <v>120743</v>
      </c>
      <c r="F243" s="27">
        <f>'Функц. 2025-2027'!J895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2025-2027'!F311</f>
        <v>307</v>
      </c>
      <c r="E249" s="517">
        <f>'Функц. 2025-2027'!H311</f>
        <v>0</v>
      </c>
      <c r="F249" s="517">
        <f>'Функц. 2025-2027'!J311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2025-2027'!F313</f>
        <v>612</v>
      </c>
      <c r="E251" s="27">
        <f>'Функц. 2025-2027'!H313</f>
        <v>919</v>
      </c>
      <c r="F251" s="27">
        <f>'Функц. 2025-2027'!J313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2025-2027'!F571</f>
        <v>134</v>
      </c>
      <c r="E257" s="517">
        <f>'Функц. 2025-2027'!H571</f>
        <v>134</v>
      </c>
      <c r="F257" s="517">
        <f>'Функц. 2025-2027'!J571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2025-2027'!F294</f>
        <v>864.8</v>
      </c>
      <c r="E263" s="27">
        <f>'Функц. 2025-2027'!H294</f>
        <v>64.8</v>
      </c>
      <c r="F263" s="27">
        <f>'Функц. 2025-2027'!J294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2025-2027'!F699</f>
        <v>295.2</v>
      </c>
      <c r="E267" s="27">
        <f>'Функц. 2025-2027'!H699</f>
        <v>295.2</v>
      </c>
      <c r="F267" s="27">
        <f>'Функц. 2025-2027'!J699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2025-2027'!F298</f>
        <v>18479</v>
      </c>
      <c r="E271" s="27">
        <f>'Функц. 2025-2027'!H298</f>
        <v>12054</v>
      </c>
      <c r="F271" s="27">
        <f>'Функц. 2025-2027'!J298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2025-2027'!F373</f>
        <v>607.70000000000005</v>
      </c>
      <c r="E275" s="27">
        <f>'Функц. 2025-2027'!H373</f>
        <v>0</v>
      </c>
      <c r="F275" s="27">
        <f>'Функц. 2025-2027'!J373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2025-2027'!F451</f>
        <v>15638.8</v>
      </c>
      <c r="E278" s="27">
        <f>'Функц. 2025-2027'!H451</f>
        <v>0</v>
      </c>
      <c r="F278" s="27">
        <f>'Функц. 2025-2027'!J451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2025-2027'!F454</f>
        <v>6478.7</v>
      </c>
      <c r="E281" s="27">
        <f>'Функц. 2025-2027'!H454</f>
        <v>3841.6</v>
      </c>
      <c r="F281" s="27">
        <f>'Функц. 2025-2027'!J454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2025-2027'!F456</f>
        <v>915.3</v>
      </c>
      <c r="E283" s="31">
        <f>'Функц. 2025-2027'!H456</f>
        <v>899.4</v>
      </c>
      <c r="F283" s="31">
        <f>'Функц. 2025-2027'!J456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2025-2027'!F458</f>
        <v>1.5</v>
      </c>
      <c r="E285" s="31">
        <f>'Функц. 2025-2027'!H458</f>
        <v>0</v>
      </c>
      <c r="F285" s="31">
        <f>'Функц. 2025-2027'!J458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2025-2027'!F376</f>
        <v>377</v>
      </c>
      <c r="E288" s="31">
        <f>'Функц. 2025-2027'!H376</f>
        <v>377</v>
      </c>
      <c r="F288" s="31">
        <f>'Функц. 2025-2027'!J376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2025-2027'!F256</f>
        <v>340</v>
      </c>
      <c r="E293" s="27">
        <f>'Функц. 2025-2027'!H256</f>
        <v>340</v>
      </c>
      <c r="F293" s="27">
        <f>'Функц. 2025-2027'!J256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2025-2027'!F260</f>
        <v>127</v>
      </c>
      <c r="E297" s="27">
        <f>'Функц. 2025-2027'!H260</f>
        <v>227</v>
      </c>
      <c r="F297" s="27">
        <f>'Функц. 2025-2027'!J260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2025-2027'!F241</f>
        <v>728.4</v>
      </c>
      <c r="E302" s="27">
        <f>'Функц. 2025-2027'!H241</f>
        <v>727</v>
      </c>
      <c r="F302" s="27">
        <f>'Функц. 2025-2027'!J241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2025-2027'!F245</f>
        <v>100</v>
      </c>
      <c r="E306" s="517">
        <f>'Функц. 2025-2027'!H245</f>
        <v>0</v>
      </c>
      <c r="F306" s="517">
        <f>'Функц. 2025-2027'!J245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2025-2027'!F249</f>
        <v>450</v>
      </c>
      <c r="E310" s="27">
        <f>'Функц. 2025-2027'!H249</f>
        <v>450</v>
      </c>
      <c r="F310" s="27">
        <f>'Функц. 2025-2027'!J249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2025-2027'!F265</f>
        <v>359.5</v>
      </c>
      <c r="E315" s="27">
        <f>'Функц. 2025-2027'!H265</f>
        <v>355.5</v>
      </c>
      <c r="F315" s="27">
        <f>'Функц. 2025-2027'!J265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2025-2027'!F267</f>
        <v>338.5</v>
      </c>
      <c r="E317" s="517">
        <f>'Функц. 2025-2027'!H267</f>
        <v>338.5</v>
      </c>
      <c r="F317" s="517">
        <f>'Функц. 2025-2027'!J267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2025-2027'!F272</f>
        <v>100</v>
      </c>
      <c r="E322" s="517">
        <f>'Функц. 2025-2027'!H272</f>
        <v>0</v>
      </c>
      <c r="F322" s="517">
        <f>'Функц. 2025-2027'!J272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2025-2027'!F274</f>
        <v>770</v>
      </c>
      <c r="E324" s="27">
        <f>'Функц. 2025-2027'!H274</f>
        <v>770</v>
      </c>
      <c r="F324" s="27">
        <f>'Функц. 2025-2027'!J274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2025-2027'!F279</f>
        <v>25165.599999999999</v>
      </c>
      <c r="E329" s="27">
        <f>'Функц. 2025-2027'!H279</f>
        <v>7883.8</v>
      </c>
      <c r="F329" s="27">
        <f>'Функц. 2025-2027'!J279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2025-2027'!F281</f>
        <v>2066.1999999999998</v>
      </c>
      <c r="E331" s="27">
        <f>'Функц. 2025-2027'!H281</f>
        <v>1766.2</v>
      </c>
      <c r="F331" s="27">
        <f>'Функц. 2025-2027'!J281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834</v>
      </c>
      <c r="B335" s="542" t="s">
        <v>835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835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835</v>
      </c>
      <c r="C337" s="454">
        <v>320</v>
      </c>
      <c r="D337" s="517">
        <f>'Функц. 2025-2027'!F855</f>
        <v>561.29999999999995</v>
      </c>
      <c r="E337" s="517">
        <f>'Функц. 2025-2027'!H855</f>
        <v>0</v>
      </c>
      <c r="F337" s="517">
        <f>'Функц. 2025-2027'!J855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2025-2027'!F858</f>
        <v>15718</v>
      </c>
      <c r="E340" s="27">
        <f>'Функц. 2025-2027'!H858</f>
        <v>29730.400000000001</v>
      </c>
      <c r="F340" s="27">
        <f>'Функц. 2025-2027'!J858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2025-2027'!F863</f>
        <v>14681</v>
      </c>
      <c r="E345" s="27">
        <f>'Функц. 2025-2027'!H863</f>
        <v>0</v>
      </c>
      <c r="F345" s="27">
        <f>'Функц. 2025-2027'!J863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2025-2027'!F832</f>
        <v>0</v>
      </c>
      <c r="E350" s="517">
        <f>'Функц. 2025-2027'!H832</f>
        <v>2990</v>
      </c>
      <c r="F350" s="517">
        <f>'Функц. 2025-2027'!J832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2025-2027'!F561</f>
        <v>10</v>
      </c>
      <c r="E356" s="517">
        <f>'Функц. 2025-2027'!H561</f>
        <v>0</v>
      </c>
      <c r="F356" s="517">
        <f>'Функц. 2025-2027'!J561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2025-2027'!F564</f>
        <v>824960</v>
      </c>
      <c r="E359" s="27">
        <f>'Функц. 2025-2027'!H564</f>
        <v>0</v>
      </c>
      <c r="F359" s="27">
        <f>'Функц. 2025-2027'!J564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2025-2027'!F404</f>
        <v>115439.79999999999</v>
      </c>
      <c r="E365" s="27">
        <f>'Функц. 2025-2027'!H404</f>
        <v>0</v>
      </c>
      <c r="F365" s="27">
        <f>'Функц. 2025-2027'!J404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2025-2027'!F408</f>
        <v>0</v>
      </c>
      <c r="E369" s="517">
        <f>'Функц. 2025-2027'!H408</f>
        <v>51481.299999999996</v>
      </c>
      <c r="F369" s="517">
        <f>'Функц. 2025-2027'!J408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2025-2027'!F411</f>
        <v>0</v>
      </c>
      <c r="E372" s="517">
        <f>'Функц. 2025-2027'!H411</f>
        <v>120620.29999999999</v>
      </c>
      <c r="F372" s="517">
        <f>'Функц. 2025-2027'!J411</f>
        <v>120620.29999999999</v>
      </c>
      <c r="G372" s="520"/>
    </row>
    <row r="373" spans="1:7" s="513" customFormat="1" ht="47.25" x14ac:dyDescent="0.25">
      <c r="A373" s="451" t="s">
        <v>838</v>
      </c>
      <c r="B373" s="555" t="s">
        <v>839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839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839</v>
      </c>
      <c r="C375" s="473" t="s">
        <v>155</v>
      </c>
      <c r="D375" s="517">
        <f>'Функц. 2025-2027'!F414</f>
        <v>621.20000000000005</v>
      </c>
      <c r="E375" s="517">
        <f>'Функц. 2025-2027'!H414</f>
        <v>123611.8</v>
      </c>
      <c r="F375" s="517">
        <f>'Функц. 2025-2027'!J414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2025-2027'!F417</f>
        <v>305271.90000000002</v>
      </c>
      <c r="E378" s="27">
        <f>'Функц. 2025-2027'!H417</f>
        <v>220840.9</v>
      </c>
      <c r="F378" s="27">
        <f>'Функц. 2025-2027'!J417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2025-2027'!F421</f>
        <v>2400</v>
      </c>
      <c r="E382" s="517">
        <f>'Функц. 2025-2027'!H421</f>
        <v>0</v>
      </c>
      <c r="F382" s="517">
        <f>'Функц. 2025-2027'!J421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2025-2027'!F424</f>
        <v>485324.80000000005</v>
      </c>
      <c r="E385" s="27">
        <f>'Функц. 2025-2027'!H424</f>
        <v>62987.199999999997</v>
      </c>
      <c r="F385" s="27">
        <f>'Функц. 2025-2027'!J424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845</v>
      </c>
      <c r="B388" s="542" t="s">
        <v>846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846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846</v>
      </c>
      <c r="C390" s="473" t="s">
        <v>65</v>
      </c>
      <c r="D390" s="517">
        <f>'Функц. 2025-2027'!F429</f>
        <v>5500</v>
      </c>
      <c r="E390" s="517">
        <f>'Функц. 2025-2027'!H429</f>
        <v>0</v>
      </c>
      <c r="F390" s="517">
        <f>'Функц. 2025-2027'!J429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2025-2027'!F432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2025-2027'!F136</f>
        <v>15380.9</v>
      </c>
      <c r="E399" s="27">
        <f>'Функц. 2025-2027'!H136</f>
        <v>700</v>
      </c>
      <c r="F399" s="27">
        <f>'Функц. 2025-2027'!J136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2025-2027'!F138</f>
        <v>2233.2999999999997</v>
      </c>
      <c r="E401" s="27">
        <f>'Функц. 2025-2027'!H138</f>
        <v>2279.1999999999998</v>
      </c>
      <c r="F401" s="27">
        <f>'Функц. 2025-2027'!J138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2025-2027'!F140</f>
        <v>11547.9</v>
      </c>
      <c r="E403" s="27">
        <f>'Функц. 2025-2027'!H140</f>
        <v>11547.9</v>
      </c>
      <c r="F403" s="27">
        <f>'Функц. 2025-2027'!J140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2025-2027'!F142</f>
        <v>579.9</v>
      </c>
      <c r="E405" s="517">
        <f>'Функц. 2025-2027'!H142</f>
        <v>0</v>
      </c>
      <c r="F405" s="517">
        <f>'Функц. 2025-2027'!J142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2025-2027'!F384</f>
        <v>22100</v>
      </c>
      <c r="E408" s="27">
        <f>'Функц. 2025-2027'!H384</f>
        <v>8300</v>
      </c>
      <c r="F408" s="27">
        <f>'Функц. 2025-2027'!J384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2025-2027'!F146</f>
        <v>1539.9</v>
      </c>
      <c r="E412" s="27">
        <f>'Функц. 2025-2027'!H146</f>
        <v>1627.3000000000002</v>
      </c>
      <c r="F412" s="27">
        <f>'Функц. 2025-2027'!J146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2025-2027'!F148</f>
        <v>103.10000000000001</v>
      </c>
      <c r="E414" s="27">
        <f>'Функц. 2025-2027'!H148</f>
        <v>15.7</v>
      </c>
      <c r="F414" s="27">
        <f>'Функц. 2025-2027'!J148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2025-2027'!F153</f>
        <v>3600.8</v>
      </c>
      <c r="E419" s="27">
        <f>'Функц. 2025-2027'!H153</f>
        <v>1785.8</v>
      </c>
      <c r="F419" s="27">
        <f>'Функц. 2025-2027'!J153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2025-2027'!F156</f>
        <v>8234.4</v>
      </c>
      <c r="E422" s="27">
        <f>'Функц. 2025-2027'!H156</f>
        <v>8211.2999999999993</v>
      </c>
      <c r="F422" s="27">
        <f>'Функц. 2025-2027'!J156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2025-2027'!F159</f>
        <v>15679.1</v>
      </c>
      <c r="E425" s="27">
        <f>'Функц. 2025-2027'!H159</f>
        <v>15520.5</v>
      </c>
      <c r="F425" s="27">
        <f>'Функц. 2025-2027'!J159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2025-2027'!F903</f>
        <v>4534.5</v>
      </c>
      <c r="E430" s="27">
        <f>'Функц. 2025-2027'!H903</f>
        <v>40146.5</v>
      </c>
      <c r="F430" s="27">
        <f>'Функц. 2025-2027'!J903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2025-2027'!F22</f>
        <v>9374.2999999999993</v>
      </c>
      <c r="E435" s="27">
        <f>'Функц. 2025-2027'!H22</f>
        <v>3451.3</v>
      </c>
      <c r="F435" s="27">
        <f>'Функц. 2025-2027'!J22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2025-2027'!F67</f>
        <v>50</v>
      </c>
      <c r="E439" s="27">
        <f>'Функц. 2025-2027'!H67</f>
        <v>50</v>
      </c>
      <c r="F439" s="27">
        <f>'Функц. 2025-2027'!J67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2025-2027'!F69</f>
        <v>11192.199999999999</v>
      </c>
      <c r="E441" s="27">
        <f>'Функц. 2025-2027'!H69</f>
        <v>9437.2999999999993</v>
      </c>
      <c r="F441" s="27">
        <f>'Функц. 2025-2027'!J69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2025-2027'!F71</f>
        <v>0.1</v>
      </c>
      <c r="E443" s="517">
        <f>'Функц. 2025-2027'!H71</f>
        <v>0</v>
      </c>
      <c r="F443" s="517">
        <f>'Функц. 2025-2027'!J71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2025-2027'!F74</f>
        <v>28421.4</v>
      </c>
      <c r="E446" s="27">
        <f>'Функц. 2025-2027'!H74</f>
        <v>28421.4</v>
      </c>
      <c r="F446" s="27">
        <f>'Функц. 2025-2027'!J74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2025-2027'!F77</f>
        <v>72547</v>
      </c>
      <c r="E449" s="27">
        <f>'Функц. 2025-2027'!H77</f>
        <v>54374.3</v>
      </c>
      <c r="F449" s="27">
        <f>'Функц. 2025-2027'!J77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2025-2027'!F95</f>
        <v>3669.3</v>
      </c>
      <c r="E453" s="27">
        <f>'Функц. 2025-2027'!H95</f>
        <v>3657.8</v>
      </c>
      <c r="F453" s="27">
        <f>'Функц. 2025-2027'!J95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2025-2027'!F98</f>
        <v>15536.1</v>
      </c>
      <c r="E456" s="27">
        <f>'Функц. 2025-2027'!H98</f>
        <v>15536.1</v>
      </c>
      <c r="F456" s="27">
        <f>'Функц. 2025-2027'!J98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2025-2027'!F101</f>
        <v>12620</v>
      </c>
      <c r="E459" s="27">
        <f>'Функц. 2025-2027'!H101</f>
        <v>12571.7</v>
      </c>
      <c r="F459" s="27">
        <f>'Функц. 2025-2027'!J101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2025-2027'!F233</f>
        <v>650</v>
      </c>
      <c r="E462" s="27">
        <f>'Функц. 2025-2027'!H233</f>
        <v>74</v>
      </c>
      <c r="F462" s="27">
        <f>'Функц. 2025-2027'!J233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2025-2027'!F438</f>
        <v>30000</v>
      </c>
      <c r="E465" s="517">
        <f>'Функц. 2025-2027'!H438</f>
        <v>0</v>
      </c>
      <c r="F465" s="517">
        <f>'Функц. 2025-2027'!J437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2025-2027'!F164</f>
        <v>160</v>
      </c>
      <c r="E468" s="27">
        <f>'Функц. 2025-2027'!H164</f>
        <v>160</v>
      </c>
      <c r="F468" s="27">
        <f>'Функц. 2025-2027'!J164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2025-2027'!F167</f>
        <v>16527.099999999999</v>
      </c>
      <c r="E471" s="27">
        <f>'Функц. 2025-2027'!H167</f>
        <v>12901.7</v>
      </c>
      <c r="F471" s="27">
        <f>'Функц. 2025-2027'!J167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2025-2027'!F169</f>
        <v>911.19999999999993</v>
      </c>
      <c r="E473" s="27">
        <f>'Функц. 2025-2027'!H169</f>
        <v>911.3</v>
      </c>
      <c r="F473" s="27">
        <f>'Функц. 2025-2027'!J169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2025-2027'!F171</f>
        <v>0.1</v>
      </c>
      <c r="E475" s="517">
        <f>'Функц. 2025-2027'!H171</f>
        <v>0</v>
      </c>
      <c r="F475" s="517">
        <f>'Функц. 2025-2027'!J171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2025-2027'!F174</f>
        <v>13228.4</v>
      </c>
      <c r="E478" s="517">
        <f>'Функц. 2025-2027'!H174</f>
        <v>24918.400000000001</v>
      </c>
      <c r="F478" s="517">
        <f>'Функц. 2025-2027'!J174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2025-2027'!F176</f>
        <v>556.1</v>
      </c>
      <c r="E480" s="517">
        <f>'Функц. 2025-2027'!H176</f>
        <v>1471.8</v>
      </c>
      <c r="F480" s="517">
        <f>'Функц. 2025-2027'!J176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2025-2027'!F178</f>
        <v>12605.7</v>
      </c>
      <c r="E482" s="27">
        <f>'Функц. 2025-2027'!H178</f>
        <v>0</v>
      </c>
      <c r="F482" s="27">
        <f>'Функц. 2025-2027'!J178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2025-2027'!F182</f>
        <v>78583.899999999994</v>
      </c>
      <c r="E486" s="27">
        <f>'Функц. 2025-2027'!H182</f>
        <v>26937.7</v>
      </c>
      <c r="F486" s="27">
        <f>'Функц. 2025-2027'!J182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2025-2027'!F184</f>
        <v>741.9</v>
      </c>
      <c r="E488" s="32">
        <f>'Функц. 2025-2027'!H184</f>
        <v>741.9</v>
      </c>
      <c r="F488" s="32">
        <f>'Функц. 2025-2027'!J184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2025-2027'!F187</f>
        <v>18603.599999999999</v>
      </c>
      <c r="E491" s="27">
        <f>'Функц. 2025-2027'!H187</f>
        <v>8603.6</v>
      </c>
      <c r="F491" s="27">
        <f>'Функц. 2025-2027'!J187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2025-2027'!F189</f>
        <v>993.3</v>
      </c>
      <c r="E493" s="27">
        <f>'Функц. 2025-2027'!H189</f>
        <v>704</v>
      </c>
      <c r="F493" s="27">
        <f>'Функц. 2025-2027'!J189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2025-2027'!F191</f>
        <v>0.7</v>
      </c>
      <c r="E495" s="517">
        <f>'Функц. 2025-2027'!H191</f>
        <v>0</v>
      </c>
      <c r="F495" s="517">
        <f>'Функц. 2025-2027'!J191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2025-2027'!F321</f>
        <v>34482.9</v>
      </c>
      <c r="E498" s="27">
        <f>'Функц. 2025-2027'!H321</f>
        <v>30337.3</v>
      </c>
      <c r="F498" s="27">
        <f>'Функц. 2025-2027'!J321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2025-2027'!F81+'Функц. 2025-2027'!F105+'Функц. 2025-2027'!F531+'Функц. 2025-2027'!F195+'Функц. 2025-2027'!F29+'Функц. 2025-2027'!F287</f>
        <v>1019.3000000000001</v>
      </c>
      <c r="E502" s="27">
        <f>'Функц. 2025-2027'!H81+'Функц. 2025-2027'!H531+'Функц. 2025-2027'!H195+'Функц. 2025-2027'!H105+'Функц. 2025-2027'!H287</f>
        <v>830.09999999999991</v>
      </c>
      <c r="F502" s="27">
        <f>'Функц. 2025-2027'!J81+'Функц. 2025-2027'!J531+'Функц. 2025-2027'!J195+'Функц. 2025-2027'!J105+'Функц. 2025-2027'!J287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2025-2027'!F87</f>
        <v>9408.4</v>
      </c>
      <c r="E508" s="27">
        <f>'Функц. 2025-2027'!H87</f>
        <v>3000</v>
      </c>
      <c r="F508" s="27">
        <f>'Функц. 2025-2027'!J84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2025-2027'!F464</f>
        <v>1381</v>
      </c>
      <c r="E512" s="27">
        <f>'Функц. 2025-2027'!H464</f>
        <v>1365</v>
      </c>
      <c r="F512" s="27">
        <f>'Функц. 2025-2027'!J464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2025-2027'!F705</f>
        <v>679.99999999999989</v>
      </c>
      <c r="E517" s="27">
        <f>'Функц. 2025-2027'!H705</f>
        <v>450.00000000000006</v>
      </c>
      <c r="F517" s="27">
        <f>'Функц. 2025-2027'!J705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2025-2027'!F707</f>
        <v>650.6</v>
      </c>
      <c r="E519" s="517">
        <f>'Функц. 2025-2027'!H707</f>
        <v>162.19999999999999</v>
      </c>
      <c r="F519" s="517">
        <f>'Функц. 2025-2027'!J707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2025-2027'!F711</f>
        <v>1250.5</v>
      </c>
      <c r="E523" s="27">
        <f>'Функц. 2025-2027'!H711</f>
        <v>1250.5</v>
      </c>
      <c r="F523" s="27">
        <f>'Функц. 2025-2027'!J711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2025-2027'!F716</f>
        <v>150</v>
      </c>
      <c r="E528" s="517">
        <f>'Функц. 2025-2027'!H716</f>
        <v>0</v>
      </c>
      <c r="F528" s="517">
        <f>'Функц. 2025-2027'!J716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2025-2027'!F226</f>
        <v>4643.3999999999996</v>
      </c>
      <c r="E533" s="27">
        <f>'Функц. 2025-2027'!H226</f>
        <v>5021.3</v>
      </c>
      <c r="F533" s="27">
        <f>'Функц. 2025-2027'!J226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2025-2027'!F201</f>
        <v>0.6</v>
      </c>
      <c r="E537" s="27">
        <f>'Функц. 2025-2027'!H201</f>
        <v>922</v>
      </c>
      <c r="F537" s="27">
        <f>'Функц. 2025-2027'!J201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2025-2027'!F327</f>
        <v>0.79999999999999993</v>
      </c>
      <c r="E544" s="27">
        <f>'Функц. 2025-2027'!H327</f>
        <v>1.4000000000000001</v>
      </c>
      <c r="F544" s="27">
        <f>'Функц. 2025-2027'!J327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2025-2027'!F334</f>
        <v>24903</v>
      </c>
      <c r="E548" s="27">
        <f>'Функц. 2025-2027'!H334</f>
        <v>39565</v>
      </c>
      <c r="F548" s="27">
        <f>'Функц. 2025-2027'!J334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2025-2027'!F335</f>
        <v>24903</v>
      </c>
      <c r="E549" s="27">
        <f>'Функц. 2025-2027'!H335</f>
        <v>39565</v>
      </c>
      <c r="F549" s="27">
        <f>'Функц. 2025-2027'!J335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2025-2027'!F340</f>
        <v>19986</v>
      </c>
      <c r="E554" s="517">
        <f>'Функц. 2025-2027'!H340</f>
        <v>16090</v>
      </c>
      <c r="F554" s="517">
        <f>'Функц. 2025-2027'!J340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2025-2027'!F345</f>
        <v>53000</v>
      </c>
      <c r="E559" s="27">
        <f>'Функц. 2025-2027'!H345</f>
        <v>36365</v>
      </c>
      <c r="F559" s="27">
        <f>'Функц. 2025-2027'!J345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2025-2027'!F358</f>
        <v>3172</v>
      </c>
      <c r="E565" s="27">
        <f>'Функц. 2025-2027'!H358</f>
        <v>2593</v>
      </c>
      <c r="F565" s="27">
        <f>'Функц. 2025-2027'!J358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2025-2027'!F362</f>
        <v>350</v>
      </c>
      <c r="E569" s="27">
        <f>'Функц. 2025-2027'!H362</f>
        <v>110</v>
      </c>
      <c r="F569" s="27">
        <f>'Функц. 2025-2027'!J362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2025-2027'!F366</f>
        <v>300</v>
      </c>
      <c r="E573" s="27">
        <f>'Функц. 2025-2027'!H366</f>
        <v>300</v>
      </c>
      <c r="F573" s="27">
        <f>'Функц. 2025-2027'!J366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2025-2027'!F753</f>
        <v>947</v>
      </c>
      <c r="E577" s="27">
        <f>'Функц. 2025-2027'!H753</f>
        <v>0</v>
      </c>
      <c r="F577" s="27">
        <f>'Функц. 2025-2027'!J753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2025-2027'!F207</f>
        <v>57349</v>
      </c>
      <c r="E582" s="27">
        <f>'Функц. 2025-2027'!H207</f>
        <v>52633</v>
      </c>
      <c r="F582" s="27">
        <f>'Функц. 2025-2027'!J207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2025-2027'!F470</f>
        <v>1510</v>
      </c>
      <c r="E588" s="27">
        <f>'Функц. 2025-2027'!H470</f>
        <v>210</v>
      </c>
      <c r="F588" s="27">
        <f>'Функц. 2025-2027'!J470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2025-2027'!F476</f>
        <v>12113.7</v>
      </c>
      <c r="E594" s="517">
        <f>'Функц. 2025-2027'!H476</f>
        <v>0</v>
      </c>
      <c r="F594" s="517">
        <f>'Функц. 2025-2027'!J476</f>
        <v>0</v>
      </c>
      <c r="G594" s="520"/>
    </row>
    <row r="595" spans="1:30" s="519" customFormat="1" x14ac:dyDescent="0.25">
      <c r="A595" s="451" t="s">
        <v>832</v>
      </c>
      <c r="B595" s="542" t="s">
        <v>833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833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833</v>
      </c>
      <c r="C597" s="454">
        <v>240</v>
      </c>
      <c r="D597" s="517">
        <f>'Функц. 2025-2027'!F479</f>
        <v>14734.3</v>
      </c>
      <c r="E597" s="517">
        <f>'Функц. 2025-2027'!H478</f>
        <v>0</v>
      </c>
      <c r="F597" s="517">
        <f>'Функц. 2025-2027'!J479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2025-2027'!F482</f>
        <v>30471.4</v>
      </c>
      <c r="E600" s="140">
        <f>'Функц. 2025-2027'!H482</f>
        <v>0</v>
      </c>
      <c r="F600" s="140">
        <f>'Функц. 2025-2027'!J482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2025-2027'!F485</f>
        <v>205026.5</v>
      </c>
      <c r="E603" s="27">
        <f>'Функц. 2025-2027'!H485</f>
        <v>0</v>
      </c>
      <c r="F603" s="140">
        <f>'Функц. 2025-2027'!J485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2025-2027'!F487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2025-2027'!F491</f>
        <v>30382</v>
      </c>
      <c r="E609" s="140">
        <f>'Функц. 2025-2027'!H491</f>
        <v>0</v>
      </c>
      <c r="F609" s="140">
        <f>'Функц. 2025-2027'!J491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2025-2027'!F494</f>
        <v>142075.1</v>
      </c>
      <c r="E612" s="140">
        <f>'Функц. 2025-2027'!H494</f>
        <v>0</v>
      </c>
      <c r="F612" s="140">
        <f>'Функц. 2025-2027'!J494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2025-2027'!F497</f>
        <v>0</v>
      </c>
      <c r="E615" s="140">
        <f>'Функц. 2025-2027'!H497</f>
        <v>16969.400000000001</v>
      </c>
      <c r="F615" s="140">
        <f>'Функц. 2025-2027'!J497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2025-2027'!F809</f>
        <v>18637.3</v>
      </c>
      <c r="E621" s="140">
        <f>'Функц. 2025-2027'!H809</f>
        <v>21472</v>
      </c>
      <c r="F621" s="140">
        <f>'Функц. 2025-2027'!J809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2025-2027'!F502</f>
        <v>28849.7</v>
      </c>
      <c r="E624" s="140">
        <f>'Функц. 2025-2027'!H502</f>
        <v>0</v>
      </c>
      <c r="F624" s="140">
        <f>'Функц. 2025-2027'!J502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2025-2027'!F505</f>
        <v>0</v>
      </c>
      <c r="E627" s="140">
        <f>'Функц. 2025-2027'!H505</f>
        <v>20463</v>
      </c>
      <c r="F627" s="140">
        <f>'Функц. 2025-2027'!J505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2025-2027'!F508</f>
        <v>31593.3</v>
      </c>
      <c r="E630" s="140">
        <f>'Функц. 2025-2027'!H508</f>
        <v>22760.1</v>
      </c>
      <c r="F630" s="140">
        <f>'Функц. 2025-2027'!J508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2025-2027'!F511</f>
        <v>15915.2</v>
      </c>
      <c r="E633" s="27">
        <f>'Функц. 2025-2027'!H511</f>
        <v>16552</v>
      </c>
      <c r="F633" s="27">
        <f>'Функц. 2025-2027'!J511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2025-2027'!F514</f>
        <v>14147</v>
      </c>
      <c r="E636" s="140">
        <f>'Функц. 2025-2027'!H514</f>
        <v>14713</v>
      </c>
      <c r="F636" s="140">
        <f>'Функц. 2025-2027'!J514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2025-2027'!F351</f>
        <v>7288</v>
      </c>
      <c r="E639" s="140">
        <f>'Функц. 2025-2027'!H351</f>
        <v>7580</v>
      </c>
      <c r="F639" s="140">
        <f>'Функц. 2025-2027'!J351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2025-2027'!F517</f>
        <v>3833</v>
      </c>
      <c r="E642" s="140">
        <f>'Функц. 2025-2027'!H517</f>
        <v>3986</v>
      </c>
      <c r="F642" s="140">
        <f>'Функц. 2025-2027'!J517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2025-2027'!F520</f>
        <v>286360.7</v>
      </c>
      <c r="E645" s="140">
        <f>'Функц. 2025-2027'!H520</f>
        <v>287936</v>
      </c>
      <c r="F645" s="140">
        <f>'Функц. 2025-2027'!J520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2025-2027'!F537</f>
        <v>1541</v>
      </c>
      <c r="E648" s="140">
        <f>'Функц. 2025-2027'!H537</f>
        <v>1541</v>
      </c>
      <c r="F648" s="140">
        <f>'Функц. 2025-2027'!K537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2025-2027'!F539</f>
        <v>71</v>
      </c>
      <c r="E650" s="140">
        <f>'Функц. 2025-2027'!H539</f>
        <v>73</v>
      </c>
      <c r="F650" s="140">
        <f>'Функц. 2025-2027'!K539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2025-2027'!F444</f>
        <v>593.1</v>
      </c>
      <c r="E653" s="140">
        <f>'Функц. 2025-2027'!H444</f>
        <v>0</v>
      </c>
      <c r="F653" s="140">
        <f>'Функц. 2025-2027'!J444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2025-2027'!F390</f>
        <v>4464</v>
      </c>
      <c r="E657" s="140">
        <f>'Функц. 2025-2027'!H390</f>
        <v>0</v>
      </c>
      <c r="F657" s="140">
        <f>'Функц. 2025-2027'!J390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2025-2027'!F524</f>
        <v>38579.1</v>
      </c>
      <c r="E661" s="140">
        <f>'Функц. 2025-2027'!H524</f>
        <v>40122.300000000003</v>
      </c>
      <c r="F661" s="140">
        <f>'Функц. 2025-2027'!J524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2025-2027'!F545</f>
        <v>2285.7999999999997</v>
      </c>
      <c r="E667" s="140">
        <f>'Функц. 2025-2027'!H545</f>
        <v>2325.6</v>
      </c>
      <c r="F667" s="140">
        <f>'Функц. 2025-2027'!J545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2025-2027'!F547</f>
        <v>0.1</v>
      </c>
      <c r="E669" s="140">
        <f>'Функц. 2025-2027'!H547</f>
        <v>0</v>
      </c>
      <c r="F669" s="140">
        <f>'Функц. 2025-2027'!J547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2025-2027'!F550</f>
        <v>17192.5</v>
      </c>
      <c r="E672" s="140">
        <f>'Функц. 2025-2027'!H550</f>
        <v>16444.3</v>
      </c>
      <c r="F672" s="140">
        <f>'Функц. 2025-2027'!J550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2025-2027'!F553</f>
        <v>9738</v>
      </c>
      <c r="E675" s="140">
        <f>'Функц. 2025-2027'!H553</f>
        <v>9738</v>
      </c>
      <c r="F675" s="140">
        <f>'Функц. 2025-2027'!J553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2025-2027'!F396</f>
        <v>790</v>
      </c>
      <c r="E681" s="140">
        <f>'Функц. 2025-2027'!H396</f>
        <v>0</v>
      </c>
      <c r="F681" s="140">
        <f>'Функц. 2025-2027'!J396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2025-2027'!F33</f>
        <v>3495</v>
      </c>
      <c r="E686" s="27">
        <f>'Функц. 2025-2027'!H33</f>
        <v>2936</v>
      </c>
      <c r="F686" s="27">
        <f>'Функц. 2025-2027'!J33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2025-2027'!F36</f>
        <v>2501</v>
      </c>
      <c r="E689" s="27">
        <f>'Функц. 2025-2027'!H36</f>
        <v>2279.5</v>
      </c>
      <c r="F689" s="27">
        <f>'Функц. 2025-2027'!J36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2025-2027'!F40</f>
        <v>2929.9</v>
      </c>
      <c r="E693" s="27">
        <f>'Функц. 2025-2027'!H40</f>
        <v>1849.9</v>
      </c>
      <c r="F693" s="27">
        <f>'Функц. 2025-2027'!J40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2025-2027'!F43</f>
        <v>5228</v>
      </c>
      <c r="E696" s="27">
        <f>'Функц. 2025-2027'!H43</f>
        <v>4779.1000000000004</v>
      </c>
      <c r="F696" s="27">
        <f>'Функц. 2025-2027'!J43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2025-2027'!F46</f>
        <v>4896.3999999999996</v>
      </c>
      <c r="E699" s="27">
        <f>'Функц. 2025-2027'!H46</f>
        <v>4896.3999999999996</v>
      </c>
      <c r="F699" s="27">
        <f>'Функц. 2025-2027'!J46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2025-2027'!F110</f>
        <v>1348.2</v>
      </c>
      <c r="E703" s="27">
        <f>'Функц. 2025-2027'!H110</f>
        <v>1348.2</v>
      </c>
      <c r="F703" s="27">
        <f>'Функц. 2025-2027'!J110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2025-2027'!F113</f>
        <v>2423.4</v>
      </c>
      <c r="E706" s="27">
        <f>'Функц. 2025-2027'!H113</f>
        <v>2423.4</v>
      </c>
      <c r="F706" s="27">
        <f>'Функц. 2025-2027'!J113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2025-2027'!F116</f>
        <v>4460</v>
      </c>
      <c r="E709" s="27">
        <f>'Функц. 2025-2027'!H116</f>
        <v>4460</v>
      </c>
      <c r="F709" s="27">
        <f>'Функц. 2025-2027'!J116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2025-2027'!F119</f>
        <v>2944.8</v>
      </c>
      <c r="E712" s="27">
        <f>'Функц. 2025-2027'!H119</f>
        <v>2531.8000000000002</v>
      </c>
      <c r="F712" s="27">
        <f>'Функц. 2025-2027'!J119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2025-2027'!F124</f>
        <v>6400</v>
      </c>
      <c r="E716" s="27">
        <f>'Функц. 2025-2027'!H124</f>
        <v>0</v>
      </c>
      <c r="F716" s="27">
        <f>'Функц. 2025-2027'!J124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2025-2027'!F129</f>
        <v>1000</v>
      </c>
      <c r="E719" s="27">
        <f>'Функц. 2025-2027'!H129</f>
        <v>0</v>
      </c>
      <c r="F719" s="27">
        <f>'Функц. 2025-2027'!J129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2025-2027'!F211</f>
        <v>31.3</v>
      </c>
      <c r="E722" s="517">
        <f>'Функц. 2025-2027'!H211</f>
        <v>0</v>
      </c>
      <c r="F722" s="517">
        <f>'Функц. 2025-2027'!J211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2025-2027'!F836</f>
        <v>331</v>
      </c>
      <c r="E725" s="27">
        <f>'Функц. 2025-2027'!H836</f>
        <v>0</v>
      </c>
      <c r="F725" s="27">
        <f>'Функц. 2025-2027'!J836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699" t="s">
        <v>800</v>
      </c>
      <c r="C727" s="700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699" t="s">
        <v>800</v>
      </c>
      <c r="C728" s="700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699" t="s">
        <v>800</v>
      </c>
      <c r="C729" s="700">
        <v>850</v>
      </c>
      <c r="D729" s="517">
        <f>'Функц. 2025-2027'!F215</f>
        <v>150</v>
      </c>
      <c r="E729" s="517">
        <f>'Функц. 2025-2027'!H215</f>
        <v>0</v>
      </c>
      <c r="F729" s="517">
        <f>'Функц. 2025-2027'!J215</f>
        <v>0</v>
      </c>
      <c r="G729" s="520"/>
    </row>
    <row r="730" spans="1:30" s="519" customFormat="1" x14ac:dyDescent="0.25">
      <c r="A730" s="451" t="s">
        <v>820</v>
      </c>
      <c r="B730" s="699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699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699" t="s">
        <v>819</v>
      </c>
      <c r="C732" s="454">
        <v>320</v>
      </c>
      <c r="D732" s="517">
        <f>'Функц. 2025-2027'!F303</f>
        <v>2000</v>
      </c>
      <c r="E732" s="517">
        <f>'Функц. 2025-2027'!H303</f>
        <v>0</v>
      </c>
      <c r="F732" s="517">
        <f>'Функц. 2025-2027'!J303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2025-2027'!F218</f>
        <v>12799.7</v>
      </c>
      <c r="E735" s="270">
        <f>'Функц. 2025-2027'!H218</f>
        <v>1505.8999999999996</v>
      </c>
      <c r="F735" s="270">
        <f>'Функц. 2025-2027'!J218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topLeftCell="A2" zoomScale="90" zoomScaleNormal="75" zoomScaleSheetLayoutView="90" workbookViewId="0">
      <selection activeCell="B4" sqref="B4:F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4" customFormat="1" hidden="1" x14ac:dyDescent="0.2">
      <c r="E1" s="157"/>
    </row>
    <row r="2" spans="1:8" s="250" customFormat="1" ht="22.5" customHeight="1" x14ac:dyDescent="0.25">
      <c r="A2" s="681"/>
      <c r="B2" s="679"/>
      <c r="C2" s="679"/>
      <c r="D2" s="721" t="s">
        <v>596</v>
      </c>
      <c r="E2" s="718"/>
      <c r="F2" s="718"/>
    </row>
    <row r="3" spans="1:8" s="151" customFormat="1" ht="96" customHeight="1" x14ac:dyDescent="0.2">
      <c r="A3" s="681"/>
      <c r="B3" s="579"/>
      <c r="C3" s="579"/>
      <c r="D3" s="722" t="s">
        <v>847</v>
      </c>
      <c r="E3" s="723"/>
      <c r="F3" s="723"/>
    </row>
    <row r="4" spans="1:8" s="151" customFormat="1" ht="9.75" customHeight="1" x14ac:dyDescent="0.25">
      <c r="A4" s="681"/>
      <c r="B4" s="739"/>
      <c r="C4" s="740"/>
      <c r="D4" s="740"/>
      <c r="E4" s="740"/>
      <c r="F4" s="741"/>
    </row>
    <row r="5" spans="1:8" ht="68.25" customHeight="1" x14ac:dyDescent="0.2">
      <c r="A5" s="730" t="s">
        <v>788</v>
      </c>
      <c r="B5" s="730"/>
      <c r="C5" s="730"/>
      <c r="D5" s="718"/>
      <c r="E5" s="718"/>
      <c r="F5" s="718"/>
      <c r="G5" s="153"/>
      <c r="H5" s="153"/>
    </row>
    <row r="6" spans="1:8" ht="4.1500000000000004" hidden="1" customHeight="1" thickBot="1" x14ac:dyDescent="0.25">
      <c r="A6" s="6"/>
      <c r="B6" s="7"/>
      <c r="C6" s="7"/>
      <c r="E6" s="729"/>
      <c r="F6" s="729"/>
      <c r="G6" s="729"/>
      <c r="H6" s="729"/>
    </row>
    <row r="7" spans="1:8" s="23" customFormat="1" ht="20.25" customHeight="1" thickBot="1" x14ac:dyDescent="0.25">
      <c r="A7" s="6"/>
      <c r="B7" s="7"/>
      <c r="C7" s="7"/>
      <c r="F7" s="9" t="s">
        <v>149</v>
      </c>
      <c r="G7" s="150"/>
      <c r="H7" s="150"/>
    </row>
    <row r="8" spans="1:8" ht="35.1" customHeight="1" x14ac:dyDescent="0.2">
      <c r="A8" s="731" t="s">
        <v>72</v>
      </c>
      <c r="B8" s="733" t="s">
        <v>0</v>
      </c>
      <c r="C8" s="735" t="s">
        <v>20</v>
      </c>
      <c r="D8" s="737" t="s">
        <v>435</v>
      </c>
      <c r="E8" s="727" t="s">
        <v>616</v>
      </c>
      <c r="F8" s="727" t="s">
        <v>645</v>
      </c>
    </row>
    <row r="9" spans="1:8" ht="13.9" customHeight="1" thickBot="1" x14ac:dyDescent="0.25">
      <c r="A9" s="732"/>
      <c r="B9" s="734"/>
      <c r="C9" s="736"/>
      <c r="D9" s="738"/>
      <c r="E9" s="728"/>
      <c r="F9" s="728"/>
    </row>
    <row r="10" spans="1:8" ht="25.5" customHeight="1" thickBot="1" x14ac:dyDescent="0.25">
      <c r="A10" s="235">
        <v>1</v>
      </c>
      <c r="B10" s="236">
        <v>2</v>
      </c>
      <c r="C10" s="237">
        <v>3</v>
      </c>
      <c r="D10" s="234">
        <v>4</v>
      </c>
      <c r="E10" s="238">
        <v>5</v>
      </c>
      <c r="F10" s="234">
        <v>6</v>
      </c>
    </row>
    <row r="11" spans="1:8" ht="28.5" customHeight="1" x14ac:dyDescent="0.2">
      <c r="A11" s="355" t="s">
        <v>25</v>
      </c>
      <c r="B11" s="373" t="s">
        <v>29</v>
      </c>
      <c r="C11" s="374"/>
      <c r="D11" s="366">
        <f>D12+D13+D14+D15+D17+D18+D16</f>
        <v>478720.29999999993</v>
      </c>
      <c r="E11" s="366">
        <f>E12+E13+E14+E15+E17+E18+E16</f>
        <v>338051.4</v>
      </c>
      <c r="F11" s="366">
        <f>F12+F13+F14+F15+F17+F18+F16</f>
        <v>324465</v>
      </c>
    </row>
    <row r="12" spans="1:8" ht="45" customHeight="1" x14ac:dyDescent="0.2">
      <c r="A12" s="356" t="s">
        <v>53</v>
      </c>
      <c r="B12" s="216" t="s">
        <v>29</v>
      </c>
      <c r="C12" s="217" t="s">
        <v>30</v>
      </c>
      <c r="D12" s="367">
        <f>'Функц. 2025-2027'!F16</f>
        <v>9374.2999999999993</v>
      </c>
      <c r="E12" s="229">
        <f>'Функц. 2025-2027'!H16</f>
        <v>3451.3</v>
      </c>
      <c r="F12" s="229">
        <f>'Функц. 2025-2027'!J16</f>
        <v>3451.3</v>
      </c>
    </row>
    <row r="13" spans="1:8" ht="63.75" customHeight="1" x14ac:dyDescent="0.2">
      <c r="A13" s="356" t="s">
        <v>54</v>
      </c>
      <c r="B13" s="216" t="s">
        <v>29</v>
      </c>
      <c r="C13" s="217" t="s">
        <v>7</v>
      </c>
      <c r="D13" s="367">
        <f>'Функц. 2025-2027'!F23</f>
        <v>19070.3</v>
      </c>
      <c r="E13" s="229">
        <f>'Функц. 2025-2027'!H23</f>
        <v>16740.900000000001</v>
      </c>
      <c r="F13" s="229">
        <f>'Функц. 2025-2027'!J23</f>
        <v>16740.900000000001</v>
      </c>
    </row>
    <row r="14" spans="1:8" ht="62.25" customHeight="1" x14ac:dyDescent="0.2">
      <c r="A14" s="356" t="s">
        <v>705</v>
      </c>
      <c r="B14" s="216" t="s">
        <v>29</v>
      </c>
      <c r="C14" s="217" t="s">
        <v>49</v>
      </c>
      <c r="D14" s="367">
        <f>'Функц. 2025-2027'!F47</f>
        <v>127381.09999999999</v>
      </c>
      <c r="E14" s="244">
        <f>'Функц. 2025-2027'!H47</f>
        <v>100872</v>
      </c>
      <c r="F14" s="244">
        <f>'Функц. 2025-2027'!J47</f>
        <v>100785</v>
      </c>
    </row>
    <row r="15" spans="1:8" ht="46.5" customHeight="1" x14ac:dyDescent="0.2">
      <c r="A15" s="356" t="s">
        <v>73</v>
      </c>
      <c r="B15" s="216" t="s">
        <v>29</v>
      </c>
      <c r="C15" s="217" t="s">
        <v>95</v>
      </c>
      <c r="D15" s="367">
        <f>'Функц. 2025-2027'!F88</f>
        <v>43265.5</v>
      </c>
      <c r="E15" s="244">
        <f>'Функц. 2025-2027'!H88</f>
        <v>42805.3</v>
      </c>
      <c r="F15" s="244">
        <f>'Функц. 2025-2027'!J88</f>
        <v>43070</v>
      </c>
    </row>
    <row r="16" spans="1:8" s="414" customFormat="1" ht="29.25" customHeight="1" x14ac:dyDescent="0.2">
      <c r="A16" s="412" t="s">
        <v>592</v>
      </c>
      <c r="B16" s="411" t="s">
        <v>29</v>
      </c>
      <c r="C16" s="222" t="s">
        <v>8</v>
      </c>
      <c r="D16" s="367">
        <f>'Функц. 2025-2027'!F120</f>
        <v>6400</v>
      </c>
      <c r="E16" s="244">
        <f>'Функц. 2025-2027'!H120</f>
        <v>0</v>
      </c>
      <c r="F16" s="244">
        <f>'Функц. 2025-2027'!J120</f>
        <v>0</v>
      </c>
    </row>
    <row r="17" spans="1:6" ht="25.5" customHeight="1" x14ac:dyDescent="0.2">
      <c r="A17" s="356" t="s">
        <v>74</v>
      </c>
      <c r="B17" s="216" t="s">
        <v>29</v>
      </c>
      <c r="C17" s="217">
        <v>11</v>
      </c>
      <c r="D17" s="367">
        <f>'Функц. 2025-2027'!F125</f>
        <v>1000</v>
      </c>
      <c r="E17" s="244">
        <f>'Функц. 2025-2027'!H125</f>
        <v>0</v>
      </c>
      <c r="F17" s="244">
        <f>'Функц. 2025-2027'!J125</f>
        <v>0</v>
      </c>
    </row>
    <row r="18" spans="1:6" ht="28.5" customHeight="1" x14ac:dyDescent="0.2">
      <c r="A18" s="356" t="s">
        <v>152</v>
      </c>
      <c r="B18" s="216" t="s">
        <v>29</v>
      </c>
      <c r="C18" s="217">
        <v>13</v>
      </c>
      <c r="D18" s="367">
        <f>'Функц. 2025-2027'!F130</f>
        <v>272229.09999999998</v>
      </c>
      <c r="E18" s="244">
        <f>'Функц. 2025-2027'!H130</f>
        <v>174181.9</v>
      </c>
      <c r="F18" s="244">
        <f>'Функц. 2025-2027'!J130</f>
        <v>160417.79999999999</v>
      </c>
    </row>
    <row r="19" spans="1:6" ht="25.5" customHeight="1" x14ac:dyDescent="0.2">
      <c r="A19" s="357" t="s">
        <v>11</v>
      </c>
      <c r="B19" s="218" t="s">
        <v>30</v>
      </c>
      <c r="C19" s="215"/>
      <c r="D19" s="368">
        <f>D20+D21</f>
        <v>5293.4</v>
      </c>
      <c r="E19" s="228">
        <f>E20+E21</f>
        <v>5095.3</v>
      </c>
      <c r="F19" s="228">
        <f>F20+F21</f>
        <v>5267.1</v>
      </c>
    </row>
    <row r="20" spans="1:6" ht="22.5" customHeight="1" x14ac:dyDescent="0.2">
      <c r="A20" s="358" t="s">
        <v>75</v>
      </c>
      <c r="B20" s="216" t="s">
        <v>30</v>
      </c>
      <c r="C20" s="217" t="s">
        <v>7</v>
      </c>
      <c r="D20" s="367">
        <f>'Функц. 2025-2027'!F220</f>
        <v>4643.3999999999996</v>
      </c>
      <c r="E20" s="244">
        <f>'Функц. 2025-2027'!H220</f>
        <v>5021.3</v>
      </c>
      <c r="F20" s="244">
        <f>'Функц. 2025-2027'!J220</f>
        <v>5193.1000000000004</v>
      </c>
    </row>
    <row r="21" spans="1:6" ht="22.5" customHeight="1" x14ac:dyDescent="0.2">
      <c r="A21" s="356" t="s">
        <v>76</v>
      </c>
      <c r="B21" s="216" t="s">
        <v>30</v>
      </c>
      <c r="C21" s="217" t="s">
        <v>49</v>
      </c>
      <c r="D21" s="367">
        <f>'Функц. 2025-2027'!F227</f>
        <v>650</v>
      </c>
      <c r="E21" s="244">
        <f>'Функц. 2025-2027'!H227</f>
        <v>74</v>
      </c>
      <c r="F21" s="244">
        <f>'Функц. 2025-2027'!J227</f>
        <v>74</v>
      </c>
    </row>
    <row r="22" spans="1:6" ht="42" customHeight="1" x14ac:dyDescent="0.2">
      <c r="A22" s="357" t="s">
        <v>46</v>
      </c>
      <c r="B22" s="218" t="s">
        <v>7</v>
      </c>
      <c r="C22" s="215"/>
      <c r="D22" s="368">
        <f>D23+D25+D24</f>
        <v>51899</v>
      </c>
      <c r="E22" s="228">
        <f>E23+E25+E24</f>
        <v>24976.799999999999</v>
      </c>
      <c r="F22" s="228">
        <f>F23+F25+F24</f>
        <v>22943.199999999997</v>
      </c>
    </row>
    <row r="23" spans="1:6" ht="24" customHeight="1" x14ac:dyDescent="0.2">
      <c r="A23" s="356" t="s">
        <v>368</v>
      </c>
      <c r="B23" s="216" t="s">
        <v>7</v>
      </c>
      <c r="C23" s="217" t="s">
        <v>22</v>
      </c>
      <c r="D23" s="367">
        <f>'Функц. 2025-2027'!F235</f>
        <v>1278.4000000000001</v>
      </c>
      <c r="E23" s="244">
        <f>'Функц. 2025-2027'!H235</f>
        <v>1177</v>
      </c>
      <c r="F23" s="244">
        <f>'Функц. 2025-2027'!J235</f>
        <v>1177</v>
      </c>
    </row>
    <row r="24" spans="1:6" s="151" customFormat="1" ht="42.75" customHeight="1" x14ac:dyDescent="0.2">
      <c r="A24" s="359" t="s">
        <v>367</v>
      </c>
      <c r="B24" s="216" t="s">
        <v>7</v>
      </c>
      <c r="C24" s="217" t="s">
        <v>36</v>
      </c>
      <c r="D24" s="367">
        <f>'Функц. 2025-2027'!F250</f>
        <v>29276.799999999999</v>
      </c>
      <c r="E24" s="244">
        <f>'Функц. 2025-2027'!H250</f>
        <v>11681</v>
      </c>
      <c r="F24" s="244">
        <f>'Функц. 2025-2027'!J250</f>
        <v>11717</v>
      </c>
    </row>
    <row r="25" spans="1:6" ht="42.75" customHeight="1" x14ac:dyDescent="0.2">
      <c r="A25" s="356" t="s">
        <v>77</v>
      </c>
      <c r="B25" s="216" t="s">
        <v>7</v>
      </c>
      <c r="C25" s="217">
        <v>14</v>
      </c>
      <c r="D25" s="367">
        <f>'Функц. 2025-2027'!F288</f>
        <v>21343.8</v>
      </c>
      <c r="E25" s="244">
        <f>'Функц. 2025-2027'!H288</f>
        <v>12118.8</v>
      </c>
      <c r="F25" s="244">
        <f>'Функц. 2025-2027'!J288</f>
        <v>10049.199999999999</v>
      </c>
    </row>
    <row r="26" spans="1:6" ht="26.25" customHeight="1" x14ac:dyDescent="0.2">
      <c r="A26" s="357" t="s">
        <v>45</v>
      </c>
      <c r="B26" s="218" t="s">
        <v>49</v>
      </c>
      <c r="C26" s="215"/>
      <c r="D26" s="368">
        <f>D28+D31+D29+D30+D27</f>
        <v>145386.4</v>
      </c>
      <c r="E26" s="228">
        <f>E28+E31+E29+E30+E27</f>
        <v>134237.70000000001</v>
      </c>
      <c r="F26" s="228">
        <f>F28+F31+F29+F30+F27</f>
        <v>135586.9</v>
      </c>
    </row>
    <row r="27" spans="1:6" s="22" customFormat="1" ht="18" customHeight="1" x14ac:dyDescent="0.3">
      <c r="A27" s="360" t="s">
        <v>148</v>
      </c>
      <c r="B27" s="219" t="s">
        <v>49</v>
      </c>
      <c r="C27" s="220" t="s">
        <v>5</v>
      </c>
      <c r="D27" s="367">
        <f>'Функц. 2025-2027'!F305</f>
        <v>919</v>
      </c>
      <c r="E27" s="244">
        <f>'Функц. 2025-2027'!H305</f>
        <v>919</v>
      </c>
      <c r="F27" s="244">
        <f>'Функц. 2025-2027'!J305</f>
        <v>919</v>
      </c>
    </row>
    <row r="28" spans="1:6" ht="22.5" customHeight="1" x14ac:dyDescent="0.2">
      <c r="A28" s="356" t="s">
        <v>78</v>
      </c>
      <c r="B28" s="216" t="s">
        <v>49</v>
      </c>
      <c r="C28" s="217" t="s">
        <v>16</v>
      </c>
      <c r="D28" s="367">
        <f>'Функц. 2025-2027'!F314</f>
        <v>34483.700000000004</v>
      </c>
      <c r="E28" s="244">
        <f>'Функц. 2025-2027'!H314</f>
        <v>30338.7</v>
      </c>
      <c r="F28" s="244">
        <f>'Функц. 2025-2027'!J314</f>
        <v>30337.899999999998</v>
      </c>
    </row>
    <row r="29" spans="1:6" ht="21" customHeight="1" x14ac:dyDescent="0.2">
      <c r="A29" s="358" t="s">
        <v>79</v>
      </c>
      <c r="B29" s="216" t="s">
        <v>49</v>
      </c>
      <c r="C29" s="217" t="s">
        <v>22</v>
      </c>
      <c r="D29" s="367">
        <f>'Функц. 2025-2027'!F329</f>
        <v>105177</v>
      </c>
      <c r="E29" s="244">
        <f>'Функц. 2025-2027'!H329</f>
        <v>99600</v>
      </c>
      <c r="F29" s="244">
        <f>'Функц. 2025-2027'!J329</f>
        <v>103953</v>
      </c>
    </row>
    <row r="30" spans="1:6" ht="21.75" customHeight="1" x14ac:dyDescent="0.2">
      <c r="A30" s="358" t="s">
        <v>98</v>
      </c>
      <c r="B30" s="216" t="s">
        <v>49</v>
      </c>
      <c r="C30" s="217">
        <v>10</v>
      </c>
      <c r="D30" s="367">
        <f>'Функц. 2025-2027'!F352</f>
        <v>3822</v>
      </c>
      <c r="E30" s="244">
        <f>'Функц. 2025-2027'!H352</f>
        <v>3003</v>
      </c>
      <c r="F30" s="244">
        <f>'Функц. 2025-2027'!J352</f>
        <v>0</v>
      </c>
    </row>
    <row r="31" spans="1:6" ht="24.75" customHeight="1" x14ac:dyDescent="0.2">
      <c r="A31" s="356" t="s">
        <v>80</v>
      </c>
      <c r="B31" s="216" t="s">
        <v>49</v>
      </c>
      <c r="C31" s="217">
        <v>12</v>
      </c>
      <c r="D31" s="367">
        <f>'Функц. 2025-2027'!F367</f>
        <v>984.7</v>
      </c>
      <c r="E31" s="244">
        <f>'Функц. 2025-2027'!H367</f>
        <v>377</v>
      </c>
      <c r="F31" s="244">
        <f>'Функц. 2025-2027'!J367</f>
        <v>377</v>
      </c>
    </row>
    <row r="32" spans="1:6" ht="26.25" customHeight="1" x14ac:dyDescent="0.2">
      <c r="A32" s="357" t="s">
        <v>3</v>
      </c>
      <c r="B32" s="218" t="s">
        <v>5</v>
      </c>
      <c r="C32" s="215"/>
      <c r="D32" s="368">
        <f>D33+D35+D36+D34</f>
        <v>1927237.4000000001</v>
      </c>
      <c r="E32" s="228">
        <f>E33+E35+E36+E34</f>
        <v>1047869.0999999999</v>
      </c>
      <c r="F32" s="228">
        <f>F33+F35+F36+F34</f>
        <v>970699.89999999991</v>
      </c>
    </row>
    <row r="33" spans="1:6" ht="19.5" customHeight="1" x14ac:dyDescent="0.2">
      <c r="A33" s="356" t="s">
        <v>81</v>
      </c>
      <c r="B33" s="216" t="s">
        <v>5</v>
      </c>
      <c r="C33" s="217" t="s">
        <v>29</v>
      </c>
      <c r="D33" s="367">
        <f>'Функц. 2025-2027'!F378</f>
        <v>27354</v>
      </c>
      <c r="E33" s="244">
        <f>'Функц. 2025-2027'!H378</f>
        <v>8300</v>
      </c>
      <c r="F33" s="244">
        <f>'Функц. 2025-2027'!J378</f>
        <v>8300</v>
      </c>
    </row>
    <row r="34" spans="1:6" s="142" customFormat="1" ht="19.5" customHeight="1" x14ac:dyDescent="0.2">
      <c r="A34" s="359" t="s">
        <v>324</v>
      </c>
      <c r="B34" s="221" t="s">
        <v>5</v>
      </c>
      <c r="C34" s="222" t="s">
        <v>30</v>
      </c>
      <c r="D34" s="367">
        <f>'Функц. 2025-2027'!F397</f>
        <v>961650.8</v>
      </c>
      <c r="E34" s="443">
        <f>'Функц. 2025-2027'!H397</f>
        <v>579541.49999999988</v>
      </c>
      <c r="F34" s="443">
        <f>'Функц. 2025-2027'!J397</f>
        <v>240743.3</v>
      </c>
    </row>
    <row r="35" spans="1:6" ht="19.5" customHeight="1" x14ac:dyDescent="0.2">
      <c r="A35" s="356" t="s">
        <v>82</v>
      </c>
      <c r="B35" s="216" t="s">
        <v>5</v>
      </c>
      <c r="C35" s="217" t="s">
        <v>7</v>
      </c>
      <c r="D35" s="367">
        <f>'Функц. 2025-2027'!F445</f>
        <v>907279.8</v>
      </c>
      <c r="E35" s="244">
        <f>'Функц. 2025-2027'!H445</f>
        <v>429817.8</v>
      </c>
      <c r="F35" s="244">
        <f>'Функц. 2025-2027'!J445</f>
        <v>691441.2</v>
      </c>
    </row>
    <row r="36" spans="1:6" ht="22.5" customHeight="1" thickBot="1" x14ac:dyDescent="0.25">
      <c r="A36" s="356" t="s">
        <v>83</v>
      </c>
      <c r="B36" s="216" t="s">
        <v>5</v>
      </c>
      <c r="C36" s="217" t="s">
        <v>5</v>
      </c>
      <c r="D36" s="367">
        <f>'Функц. 2025-2027'!F525</f>
        <v>30952.800000000003</v>
      </c>
      <c r="E36" s="244">
        <f>'Функц. 2025-2027'!H525</f>
        <v>30209.8</v>
      </c>
      <c r="F36" s="244">
        <f>'Функц. 2025-2027'!J525</f>
        <v>30215.399999999998</v>
      </c>
    </row>
    <row r="37" spans="1:6" s="624" customFormat="1" ht="31.5" customHeight="1" thickBot="1" x14ac:dyDescent="0.25">
      <c r="A37" s="361">
        <v>1</v>
      </c>
      <c r="B37" s="232">
        <v>2</v>
      </c>
      <c r="C37" s="233">
        <v>3</v>
      </c>
      <c r="D37" s="369">
        <v>4</v>
      </c>
      <c r="E37" s="248">
        <v>5</v>
      </c>
      <c r="F37" s="248">
        <v>6</v>
      </c>
    </row>
    <row r="38" spans="1:6" s="151" customFormat="1" ht="24.75" customHeight="1" x14ac:dyDescent="0.3">
      <c r="A38" s="362" t="s">
        <v>39</v>
      </c>
      <c r="B38" s="223" t="s">
        <v>95</v>
      </c>
      <c r="C38" s="224"/>
      <c r="D38" s="368">
        <f>D39+D40</f>
        <v>825104</v>
      </c>
      <c r="E38" s="368">
        <f>E39+E40</f>
        <v>134</v>
      </c>
      <c r="F38" s="368">
        <f>F39+F40</f>
        <v>134</v>
      </c>
    </row>
    <row r="39" spans="1:6" s="408" customFormat="1" ht="24.75" customHeight="1" x14ac:dyDescent="0.2">
      <c r="A39" s="412" t="s">
        <v>591</v>
      </c>
      <c r="B39" s="410" t="s">
        <v>95</v>
      </c>
      <c r="C39" s="411" t="s">
        <v>30</v>
      </c>
      <c r="D39" s="413">
        <f>'Функц. 2025-2027'!F555</f>
        <v>824970</v>
      </c>
      <c r="E39" s="413">
        <f>'Функц. 2025-2027'!H555</f>
        <v>0</v>
      </c>
      <c r="F39" s="413">
        <f>'Функц. 2025-2027'!J555</f>
        <v>0</v>
      </c>
    </row>
    <row r="40" spans="1:6" s="529" customFormat="1" ht="24.75" customHeight="1" x14ac:dyDescent="0.3">
      <c r="A40" s="534" t="s">
        <v>692</v>
      </c>
      <c r="B40" s="535" t="s">
        <v>95</v>
      </c>
      <c r="C40" s="536" t="s">
        <v>5</v>
      </c>
      <c r="D40" s="533">
        <f>'Функц. 2025-2027'!F565</f>
        <v>134</v>
      </c>
      <c r="E40" s="413">
        <f>'Функц. 2025-2027'!H565</f>
        <v>134</v>
      </c>
      <c r="F40" s="413">
        <f>'Функц. 2025-2027'!J565</f>
        <v>134</v>
      </c>
    </row>
    <row r="41" spans="1:6" ht="26.25" customHeight="1" x14ac:dyDescent="0.2">
      <c r="A41" s="363" t="s">
        <v>4</v>
      </c>
      <c r="B41" s="218" t="s">
        <v>8</v>
      </c>
      <c r="C41" s="225"/>
      <c r="D41" s="370">
        <f>D42+D43+D45+D46+D44</f>
        <v>1573607.3000000003</v>
      </c>
      <c r="E41" s="252">
        <f>E42+E43+E45+E46+E44</f>
        <v>1344677</v>
      </c>
      <c r="F41" s="252">
        <f>F42+F43+F45+F46+F44</f>
        <v>1341475.8</v>
      </c>
    </row>
    <row r="42" spans="1:6" ht="30" customHeight="1" x14ac:dyDescent="0.2">
      <c r="A42" s="356" t="s">
        <v>84</v>
      </c>
      <c r="B42" s="226" t="s">
        <v>8</v>
      </c>
      <c r="C42" s="217" t="s">
        <v>29</v>
      </c>
      <c r="D42" s="367">
        <f>'Функц. 2025-2027'!F573</f>
        <v>479897.8</v>
      </c>
      <c r="E42" s="229">
        <f>'Функц. 2025-2027'!H573</f>
        <v>461823.3</v>
      </c>
      <c r="F42" s="229">
        <f>'Функц. 2025-2027'!J573</f>
        <v>467723.5</v>
      </c>
    </row>
    <row r="43" spans="1:6" ht="24.75" customHeight="1" x14ac:dyDescent="0.2">
      <c r="A43" s="356" t="s">
        <v>85</v>
      </c>
      <c r="B43" s="226" t="s">
        <v>8</v>
      </c>
      <c r="C43" s="217" t="s">
        <v>30</v>
      </c>
      <c r="D43" s="371">
        <f>'Функц. 2025-2027'!F597</f>
        <v>897446.70000000019</v>
      </c>
      <c r="E43" s="230">
        <f>'Функц. 2025-2027'!H597</f>
        <v>727748.5</v>
      </c>
      <c r="F43" s="230">
        <f>'Функц. 2025-2027'!J597</f>
        <v>716115.5</v>
      </c>
    </row>
    <row r="44" spans="1:6" ht="27.75" customHeight="1" x14ac:dyDescent="0.2">
      <c r="A44" s="356" t="s">
        <v>147</v>
      </c>
      <c r="B44" s="226" t="s">
        <v>8</v>
      </c>
      <c r="C44" s="217" t="s">
        <v>7</v>
      </c>
      <c r="D44" s="367">
        <f>'Функц. 2025-2027'!F660</f>
        <v>158670.40000000002</v>
      </c>
      <c r="E44" s="244">
        <f>'Функц. 2025-2027'!H660</f>
        <v>119938.2</v>
      </c>
      <c r="F44" s="244">
        <f>'Функц. 2025-2027'!J660</f>
        <v>122324.3</v>
      </c>
    </row>
    <row r="45" spans="1:6" ht="25.5" customHeight="1" x14ac:dyDescent="0.2">
      <c r="A45" s="356" t="s">
        <v>133</v>
      </c>
      <c r="B45" s="216" t="s">
        <v>8</v>
      </c>
      <c r="C45" s="217" t="s">
        <v>8</v>
      </c>
      <c r="D45" s="367">
        <f>'Функц. 2025-2027'!F693</f>
        <v>3026.2999999999997</v>
      </c>
      <c r="E45" s="244">
        <f>'Функц. 2025-2027'!H693</f>
        <v>2157.9</v>
      </c>
      <c r="F45" s="244">
        <f>'Функц. 2025-2027'!J693</f>
        <v>2246.4</v>
      </c>
    </row>
    <row r="46" spans="1:6" ht="28.5" customHeight="1" x14ac:dyDescent="0.2">
      <c r="A46" s="356" t="s">
        <v>86</v>
      </c>
      <c r="B46" s="216" t="s">
        <v>8</v>
      </c>
      <c r="C46" s="217" t="s">
        <v>22</v>
      </c>
      <c r="D46" s="367">
        <f>'Функц. 2025-2027'!F717</f>
        <v>34566.100000000006</v>
      </c>
      <c r="E46" s="244">
        <f>'Функц. 2025-2027'!H717</f>
        <v>33009.100000000006</v>
      </c>
      <c r="F46" s="244">
        <f>'Функц. 2025-2027'!J717</f>
        <v>33066.100000000006</v>
      </c>
    </row>
    <row r="47" spans="1:6" ht="37.35" customHeight="1" x14ac:dyDescent="0.2">
      <c r="A47" s="357" t="s">
        <v>21</v>
      </c>
      <c r="B47" s="218" t="s">
        <v>16</v>
      </c>
      <c r="C47" s="225"/>
      <c r="D47" s="368">
        <f>D48</f>
        <v>204945.09999999998</v>
      </c>
      <c r="E47" s="228">
        <f>E48</f>
        <v>168096</v>
      </c>
      <c r="F47" s="228">
        <f>F48</f>
        <v>153265.90000000002</v>
      </c>
    </row>
    <row r="48" spans="1:6" ht="27.75" customHeight="1" x14ac:dyDescent="0.2">
      <c r="A48" s="356" t="s">
        <v>87</v>
      </c>
      <c r="B48" s="216" t="s">
        <v>16</v>
      </c>
      <c r="C48" s="217" t="s">
        <v>29</v>
      </c>
      <c r="D48" s="367">
        <f>'Функц. 2025-2027'!F755</f>
        <v>204945.09999999998</v>
      </c>
      <c r="E48" s="244">
        <f>'Функц. 2025-2027'!H755</f>
        <v>168096</v>
      </c>
      <c r="F48" s="244">
        <f>'Функц. 2025-2027'!J755</f>
        <v>153265.90000000002</v>
      </c>
    </row>
    <row r="49" spans="1:6" s="624" customFormat="1" ht="27.75" customHeight="1" x14ac:dyDescent="0.2">
      <c r="A49" s="625" t="s">
        <v>762</v>
      </c>
      <c r="B49" s="627" t="s">
        <v>22</v>
      </c>
      <c r="C49" s="628"/>
      <c r="D49" s="368">
        <f>D50</f>
        <v>650</v>
      </c>
      <c r="E49" s="368">
        <f t="shared" ref="E49:F49" si="0">E50</f>
        <v>0</v>
      </c>
      <c r="F49" s="368">
        <f t="shared" si="0"/>
        <v>0</v>
      </c>
    </row>
    <row r="50" spans="1:6" s="624" customFormat="1" ht="27.75" customHeight="1" x14ac:dyDescent="0.2">
      <c r="A50" s="626" t="s">
        <v>763</v>
      </c>
      <c r="B50" s="629" t="s">
        <v>22</v>
      </c>
      <c r="C50" s="630" t="s">
        <v>22</v>
      </c>
      <c r="D50" s="367">
        <f>'Функц. 2025-2027'!F811</f>
        <v>650</v>
      </c>
      <c r="E50" s="443">
        <f>'Функц. 2025-2027'!H811</f>
        <v>0</v>
      </c>
      <c r="F50" s="443">
        <f>'Функц. 2025-2027'!J817</f>
        <v>0</v>
      </c>
    </row>
    <row r="51" spans="1:6" ht="28.5" customHeight="1" x14ac:dyDescent="0.2">
      <c r="A51" s="357" t="s">
        <v>94</v>
      </c>
      <c r="B51" s="218" t="s">
        <v>36</v>
      </c>
      <c r="C51" s="225"/>
      <c r="D51" s="368">
        <f>D52+D55+D54+D53</f>
        <v>55344.3</v>
      </c>
      <c r="E51" s="228">
        <f>E52+E55+E54+E53</f>
        <v>56773.4</v>
      </c>
      <c r="F51" s="228">
        <f>F52+F55+F54+F53</f>
        <v>54173.5</v>
      </c>
    </row>
    <row r="52" spans="1:6" ht="20.25" customHeight="1" x14ac:dyDescent="0.2">
      <c r="A52" s="356" t="s">
        <v>88</v>
      </c>
      <c r="B52" s="216">
        <v>10</v>
      </c>
      <c r="C52" s="217" t="s">
        <v>29</v>
      </c>
      <c r="D52" s="367">
        <f>'Функц. 2025-2027'!F819</f>
        <v>9007</v>
      </c>
      <c r="E52" s="244">
        <f>'Функц. 2025-2027'!H819</f>
        <v>9007</v>
      </c>
      <c r="F52" s="244">
        <f>'Функц. 2025-2027'!J819</f>
        <v>9007</v>
      </c>
    </row>
    <row r="53" spans="1:6" s="287" customFormat="1" ht="20.25" customHeight="1" x14ac:dyDescent="0.3">
      <c r="A53" s="288" t="s">
        <v>458</v>
      </c>
      <c r="B53" s="221">
        <v>10</v>
      </c>
      <c r="C53" s="222" t="s">
        <v>7</v>
      </c>
      <c r="D53" s="367">
        <f>'Функц. 2025-2027'!F826</f>
        <v>331</v>
      </c>
      <c r="E53" s="244">
        <f>'Функц. 2025-2027'!H826</f>
        <v>2990</v>
      </c>
      <c r="F53" s="244">
        <f>'Функц. 2025-2027'!J826</f>
        <v>0</v>
      </c>
    </row>
    <row r="54" spans="1:6" ht="27.75" customHeight="1" x14ac:dyDescent="0.2">
      <c r="A54" s="356" t="s">
        <v>89</v>
      </c>
      <c r="B54" s="216">
        <v>10</v>
      </c>
      <c r="C54" s="217" t="s">
        <v>49</v>
      </c>
      <c r="D54" s="367">
        <f>'Функц. 2025-2027'!F837</f>
        <v>45866.3</v>
      </c>
      <c r="E54" s="244">
        <f>'Функц. 2025-2027'!H837</f>
        <v>44636.4</v>
      </c>
      <c r="F54" s="244">
        <f>'Функц. 2025-2027'!J837</f>
        <v>45026.5</v>
      </c>
    </row>
    <row r="55" spans="1:6" ht="28.5" customHeight="1" x14ac:dyDescent="0.2">
      <c r="A55" s="356" t="s">
        <v>90</v>
      </c>
      <c r="B55" s="216">
        <v>10</v>
      </c>
      <c r="C55" s="217" t="s">
        <v>95</v>
      </c>
      <c r="D55" s="367">
        <f>'Функц. 2025-2027'!F864</f>
        <v>140</v>
      </c>
      <c r="E55" s="244">
        <f>'Функц. 2025-2027'!H864</f>
        <v>140</v>
      </c>
      <c r="F55" s="244">
        <f>'Функц. 2025-2027'!J864</f>
        <v>140</v>
      </c>
    </row>
    <row r="56" spans="1:6" ht="34.35" customHeight="1" x14ac:dyDescent="0.2">
      <c r="A56" s="357" t="s">
        <v>13</v>
      </c>
      <c r="B56" s="227">
        <v>11</v>
      </c>
      <c r="C56" s="215"/>
      <c r="D56" s="368">
        <f>D57+D58</f>
        <v>136390.6</v>
      </c>
      <c r="E56" s="368">
        <f>E57+E58</f>
        <v>124375.9</v>
      </c>
      <c r="F56" s="368">
        <f>F57+F58</f>
        <v>127463.3</v>
      </c>
    </row>
    <row r="57" spans="1:6" ht="28.5" customHeight="1" x14ac:dyDescent="0.2">
      <c r="A57" s="358" t="s">
        <v>91</v>
      </c>
      <c r="B57" s="216">
        <v>11</v>
      </c>
      <c r="C57" s="217" t="s">
        <v>30</v>
      </c>
      <c r="D57" s="367">
        <f>'Функц. 2025-2027'!F875</f>
        <v>10724.5</v>
      </c>
      <c r="E57" s="244">
        <f>'Функц. 2025-2027'!H875</f>
        <v>3632.9</v>
      </c>
      <c r="F57" s="244">
        <f>'Функц. 2025-2027'!J875</f>
        <v>5239.3</v>
      </c>
    </row>
    <row r="58" spans="1:6" s="423" customFormat="1" ht="28.5" customHeight="1" x14ac:dyDescent="0.2">
      <c r="A58" s="358" t="s">
        <v>600</v>
      </c>
      <c r="B58" s="216">
        <v>11</v>
      </c>
      <c r="C58" s="217" t="s">
        <v>7</v>
      </c>
      <c r="D58" s="367">
        <f>'Функц. 2025-2027'!F889</f>
        <v>125666.1</v>
      </c>
      <c r="E58" s="244">
        <f>'Функц. 2025-2027'!H889</f>
        <v>120743</v>
      </c>
      <c r="F58" s="244">
        <f>'Функц. 2025-2027'!J889</f>
        <v>122224</v>
      </c>
    </row>
    <row r="59" spans="1:6" ht="36.6" customHeight="1" x14ac:dyDescent="0.2">
      <c r="A59" s="357" t="s">
        <v>437</v>
      </c>
      <c r="B59" s="227">
        <v>13</v>
      </c>
      <c r="C59" s="215"/>
      <c r="D59" s="368">
        <f>D60</f>
        <v>4534.5</v>
      </c>
      <c r="E59" s="228">
        <f>E60</f>
        <v>40146.5</v>
      </c>
      <c r="F59" s="228">
        <f>F60</f>
        <v>53573.599999999999</v>
      </c>
    </row>
    <row r="60" spans="1:6" ht="39.6" customHeight="1" thickBot="1" x14ac:dyDescent="0.25">
      <c r="A60" s="364" t="s">
        <v>438</v>
      </c>
      <c r="B60" s="239">
        <v>13</v>
      </c>
      <c r="C60" s="240" t="s">
        <v>29</v>
      </c>
      <c r="D60" s="372">
        <f>'Функц. 2025-2027'!F898</f>
        <v>4534.5</v>
      </c>
      <c r="E60" s="245">
        <f>'Функц. 2025-2027'!H903</f>
        <v>40146.5</v>
      </c>
      <c r="F60" s="245">
        <f>'Функц. 2025-2027'!J903</f>
        <v>53573.599999999999</v>
      </c>
    </row>
    <row r="61" spans="1:6" ht="35.1" customHeight="1" thickBot="1" x14ac:dyDescent="0.25">
      <c r="A61" s="365" t="s">
        <v>56</v>
      </c>
      <c r="B61" s="241"/>
      <c r="C61" s="242"/>
      <c r="D61" s="243">
        <f>D59+D56+D51+D47+D41+D32+D26+D22+D19+D11+D38+D49</f>
        <v>5409112.2999999998</v>
      </c>
      <c r="E61" s="442">
        <f t="shared" ref="E61:F61" si="1">E59+E56+E51+E47+E41+E32+E26+E22+E19+E11+E38+E49</f>
        <v>3284433.0999999996</v>
      </c>
      <c r="F61" s="442">
        <f t="shared" si="1"/>
        <v>3189048.2</v>
      </c>
    </row>
  </sheetData>
  <mergeCells count="11">
    <mergeCell ref="D2:F2"/>
    <mergeCell ref="D3:F3"/>
    <mergeCell ref="B4:F4"/>
    <mergeCell ref="F8:F9"/>
    <mergeCell ref="E6:H6"/>
    <mergeCell ref="A5:F5"/>
    <mergeCell ref="A8:A9"/>
    <mergeCell ref="B8:B9"/>
    <mergeCell ref="C8:C9"/>
    <mergeCell ref="D8:D9"/>
    <mergeCell ref="E8:E9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verticalDpi="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0"/>
  <sheetViews>
    <sheetView view="pageBreakPreview" topLeftCell="X102" zoomScaleNormal="100" zoomScaleSheetLayoutView="100" workbookViewId="0">
      <selection activeCell="AH116" sqref="AH11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5"/>
      <c r="AD2" s="721" t="s">
        <v>593</v>
      </c>
      <c r="AE2" s="718"/>
      <c r="AF2" s="718"/>
      <c r="AG2" s="702"/>
      <c r="AH2" s="702"/>
    </row>
    <row r="3" spans="1:38" ht="126.75" customHeight="1" x14ac:dyDescent="0.25">
      <c r="X3" s="705"/>
      <c r="AD3" s="722" t="s">
        <v>831</v>
      </c>
      <c r="AE3" s="722"/>
      <c r="AF3" s="722"/>
      <c r="AG3" s="702"/>
      <c r="AH3" s="702"/>
    </row>
    <row r="4" spans="1:38" ht="14.25" customHeight="1" x14ac:dyDescent="0.25">
      <c r="X4" s="705"/>
      <c r="AD4" s="706"/>
      <c r="AE4" s="703"/>
      <c r="AF4" s="703"/>
      <c r="AG4" s="702"/>
      <c r="AH4" s="702"/>
    </row>
    <row r="5" spans="1:38" ht="15.75" x14ac:dyDescent="0.25">
      <c r="AB5" s="631"/>
      <c r="AC5" s="631"/>
      <c r="AD5" s="721" t="s">
        <v>827</v>
      </c>
      <c r="AE5" s="718"/>
      <c r="AF5" s="718"/>
      <c r="AG5" s="434"/>
      <c r="AH5" s="434"/>
    </row>
    <row r="6" spans="1:38" ht="116.25" customHeight="1" x14ac:dyDescent="0.25">
      <c r="AB6" s="445"/>
      <c r="AC6" s="579"/>
      <c r="AD6" s="722" t="s">
        <v>828</v>
      </c>
      <c r="AE6" s="723"/>
      <c r="AF6" s="723"/>
      <c r="AG6" s="434"/>
      <c r="AH6" s="434"/>
      <c r="AI6" s="748"/>
      <c r="AJ6" s="748"/>
      <c r="AK6" s="748"/>
      <c r="AL6" s="748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48"/>
      <c r="AJ7" s="748"/>
      <c r="AK7" s="748"/>
      <c r="AL7" s="748"/>
    </row>
    <row r="8" spans="1:38" s="44" customFormat="1" ht="58.9" customHeight="1" x14ac:dyDescent="0.3">
      <c r="A8" s="749"/>
      <c r="B8" s="750"/>
      <c r="C8" s="750"/>
      <c r="D8" s="750"/>
      <c r="E8" s="750"/>
      <c r="F8" s="750"/>
      <c r="G8" s="750"/>
      <c r="H8" s="750"/>
      <c r="I8" s="750"/>
      <c r="J8" s="750"/>
      <c r="K8" s="750"/>
      <c r="L8" s="750"/>
      <c r="M8" s="750"/>
      <c r="N8" s="750"/>
      <c r="O8" s="750"/>
      <c r="P8" s="750"/>
      <c r="Q8" s="750"/>
      <c r="R8" s="750"/>
      <c r="S8" s="750"/>
      <c r="T8" s="750"/>
      <c r="U8" s="43"/>
      <c r="W8" s="43"/>
      <c r="X8" s="751" t="s">
        <v>785</v>
      </c>
      <c r="Y8" s="751"/>
      <c r="Z8" s="717"/>
      <c r="AA8" s="717"/>
      <c r="AB8" s="717"/>
      <c r="AC8" s="717"/>
      <c r="AD8" s="752"/>
      <c r="AE8" s="752"/>
      <c r="AF8" s="718"/>
      <c r="AG8" s="203"/>
      <c r="AH8" s="203"/>
      <c r="AI8" s="45"/>
      <c r="AJ8" s="744"/>
      <c r="AK8" s="716"/>
      <c r="AL8" s="716"/>
    </row>
    <row r="9" spans="1:38" s="44" customFormat="1" ht="21" thickBot="1" x14ac:dyDescent="0.35">
      <c r="A9" s="749"/>
      <c r="B9" s="750"/>
      <c r="C9" s="750"/>
      <c r="D9" s="750"/>
      <c r="E9" s="750"/>
      <c r="F9" s="750"/>
      <c r="G9" s="750"/>
      <c r="H9" s="750"/>
      <c r="I9" s="750"/>
      <c r="J9" s="750"/>
      <c r="K9" s="750"/>
      <c r="L9" s="750"/>
      <c r="M9" s="750"/>
      <c r="N9" s="750"/>
      <c r="O9" s="750"/>
      <c r="P9" s="750"/>
      <c r="Q9" s="750"/>
      <c r="R9" s="750"/>
      <c r="S9" s="750"/>
      <c r="T9" s="750"/>
      <c r="U9" s="46"/>
      <c r="V9" s="45"/>
      <c r="W9" s="45"/>
      <c r="X9" s="751"/>
      <c r="Y9" s="751"/>
      <c r="Z9" s="751"/>
      <c r="AA9" s="751"/>
      <c r="AB9" s="751"/>
      <c r="AC9" s="751"/>
      <c r="AD9" s="144"/>
      <c r="AF9" s="424" t="s">
        <v>608</v>
      </c>
      <c r="AJ9" s="746"/>
      <c r="AK9" s="747"/>
      <c r="AL9" s="747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44"/>
      <c r="AK10" s="745"/>
      <c r="AL10" s="745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1" customFormat="1" x14ac:dyDescent="0.25">
      <c r="A137" s="90"/>
      <c r="B137" s="493"/>
      <c r="C137" s="494"/>
      <c r="D137" s="494"/>
      <c r="E137" s="495"/>
      <c r="F137" s="494"/>
      <c r="G137" s="496"/>
      <c r="H137" s="698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8"/>
      <c r="X137" s="451" t="s">
        <v>799</v>
      </c>
      <c r="Y137" s="467" t="s">
        <v>63</v>
      </c>
      <c r="Z137" s="469" t="s">
        <v>29</v>
      </c>
      <c r="AA137" s="470">
        <v>13</v>
      </c>
      <c r="AB137" s="699" t="s">
        <v>800</v>
      </c>
      <c r="AC137" s="700"/>
      <c r="AD137" s="697">
        <f t="shared" ref="AD137:AF138" si="33">AD138</f>
        <v>150</v>
      </c>
      <c r="AE137" s="697">
        <f t="shared" si="33"/>
        <v>0</v>
      </c>
      <c r="AF137" s="697">
        <f t="shared" si="33"/>
        <v>0</v>
      </c>
      <c r="AG137" s="506"/>
      <c r="AH137" s="506"/>
      <c r="AI137" s="502"/>
    </row>
    <row r="138" spans="1:35" s="701" customFormat="1" x14ac:dyDescent="0.25">
      <c r="A138" s="90"/>
      <c r="B138" s="493"/>
      <c r="C138" s="494"/>
      <c r="D138" s="494"/>
      <c r="E138" s="495"/>
      <c r="F138" s="494"/>
      <c r="G138" s="496"/>
      <c r="H138" s="698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8"/>
      <c r="X138" s="451" t="s">
        <v>42</v>
      </c>
      <c r="Y138" s="467" t="s">
        <v>63</v>
      </c>
      <c r="Z138" s="469" t="s">
        <v>29</v>
      </c>
      <c r="AA138" s="470">
        <v>13</v>
      </c>
      <c r="AB138" s="699" t="s">
        <v>800</v>
      </c>
      <c r="AC138" s="700">
        <v>800</v>
      </c>
      <c r="AD138" s="697">
        <f t="shared" si="33"/>
        <v>150</v>
      </c>
      <c r="AE138" s="697">
        <f t="shared" si="33"/>
        <v>0</v>
      </c>
      <c r="AF138" s="697">
        <f t="shared" si="33"/>
        <v>0</v>
      </c>
      <c r="AG138" s="506"/>
      <c r="AH138" s="506"/>
      <c r="AI138" s="502"/>
    </row>
    <row r="139" spans="1:35" s="701" customFormat="1" x14ac:dyDescent="0.25">
      <c r="A139" s="90"/>
      <c r="B139" s="493"/>
      <c r="C139" s="494"/>
      <c r="D139" s="494"/>
      <c r="E139" s="495"/>
      <c r="F139" s="494"/>
      <c r="G139" s="496"/>
      <c r="H139" s="698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8"/>
      <c r="X139" s="451" t="s">
        <v>57</v>
      </c>
      <c r="Y139" s="452" t="s">
        <v>63</v>
      </c>
      <c r="Z139" s="469" t="s">
        <v>29</v>
      </c>
      <c r="AA139" s="470">
        <v>13</v>
      </c>
      <c r="AB139" s="699" t="s">
        <v>800</v>
      </c>
      <c r="AC139" s="700">
        <v>850</v>
      </c>
      <c r="AD139" s="697">
        <f>50+100</f>
        <v>150</v>
      </c>
      <c r="AE139" s="697">
        <v>0</v>
      </c>
      <c r="AF139" s="697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2"/>
      <c r="AJ200" s="743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699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699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699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699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8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0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7">
        <f>AD504</f>
        <v>20</v>
      </c>
      <c r="AE503" s="697">
        <f t="shared" ref="AE503:AF507" si="146">AE504</f>
        <v>0</v>
      </c>
      <c r="AF503" s="697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7">
        <f>AD505</f>
        <v>20</v>
      </c>
      <c r="AE504" s="697">
        <f t="shared" si="146"/>
        <v>0</v>
      </c>
      <c r="AF504" s="697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7">
        <f>AD506</f>
        <v>20</v>
      </c>
      <c r="AE505" s="697">
        <f t="shared" si="146"/>
        <v>0</v>
      </c>
      <c r="AF505" s="697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7">
        <f>AD507</f>
        <v>20</v>
      </c>
      <c r="AE506" s="697">
        <f t="shared" si="146"/>
        <v>0</v>
      </c>
      <c r="AF506" s="697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7">
        <f>AD508</f>
        <v>20</v>
      </c>
      <c r="AE507" s="697">
        <f t="shared" si="146"/>
        <v>0</v>
      </c>
      <c r="AF507" s="697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7">
        <v>20</v>
      </c>
      <c r="AE508" s="697">
        <v>0</v>
      </c>
      <c r="AF508" s="697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0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0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7">
        <f t="shared" ref="AD653:AF655" si="186">AD654</f>
        <v>2163</v>
      </c>
      <c r="AE653" s="697">
        <f t="shared" si="186"/>
        <v>0</v>
      </c>
      <c r="AF653" s="697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7">
        <f t="shared" si="186"/>
        <v>2163</v>
      </c>
      <c r="AE654" s="697">
        <f t="shared" si="186"/>
        <v>0</v>
      </c>
      <c r="AF654" s="697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7">
        <f t="shared" si="186"/>
        <v>2163</v>
      </c>
      <c r="AE655" s="697">
        <f t="shared" si="186"/>
        <v>0</v>
      </c>
      <c r="AF655" s="697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7">
        <v>2163</v>
      </c>
      <c r="AE656" s="697">
        <v>0</v>
      </c>
      <c r="AF656" s="697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836</v>
      </c>
      <c r="Y692" s="452" t="s">
        <v>414</v>
      </c>
      <c r="Z692" s="453" t="s">
        <v>8</v>
      </c>
      <c r="AA692" s="453" t="s">
        <v>30</v>
      </c>
      <c r="AB692" s="541" t="s">
        <v>837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837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837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841</v>
      </c>
      <c r="Y695" s="452" t="s">
        <v>414</v>
      </c>
      <c r="Z695" s="453" t="s">
        <v>8</v>
      </c>
      <c r="AA695" s="453" t="s">
        <v>30</v>
      </c>
      <c r="AB695" s="542" t="s">
        <v>843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842</v>
      </c>
      <c r="Y696" s="452" t="s">
        <v>414</v>
      </c>
      <c r="Z696" s="453" t="s">
        <v>8</v>
      </c>
      <c r="AA696" s="453" t="s">
        <v>30</v>
      </c>
      <c r="AB696" s="542" t="s">
        <v>844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844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844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838</v>
      </c>
      <c r="Y856" s="452" t="s">
        <v>416</v>
      </c>
      <c r="Z856" s="453" t="s">
        <v>5</v>
      </c>
      <c r="AA856" s="453" t="s">
        <v>30</v>
      </c>
      <c r="AB856" s="555" t="s">
        <v>839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839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839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840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845</v>
      </c>
      <c r="Y871" s="452" t="s">
        <v>416</v>
      </c>
      <c r="Z871" s="453" t="s">
        <v>5</v>
      </c>
      <c r="AA871" s="453" t="s">
        <v>30</v>
      </c>
      <c r="AB871" s="542" t="s">
        <v>846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846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846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09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832</v>
      </c>
      <c r="Y890" s="452" t="s">
        <v>416</v>
      </c>
      <c r="Z890" s="453" t="s">
        <v>5</v>
      </c>
      <c r="AA890" s="453" t="s">
        <v>7</v>
      </c>
      <c r="AB890" s="542" t="s">
        <v>833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833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833</v>
      </c>
      <c r="AC892" s="454">
        <v>240</v>
      </c>
      <c r="AD892" s="672">
        <v>14734.3</v>
      </c>
      <c r="AE892" s="672">
        <v>0</v>
      </c>
      <c r="AF892" s="709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6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834</v>
      </c>
      <c r="Y992" s="452" t="s">
        <v>416</v>
      </c>
      <c r="Z992" s="453">
        <v>10</v>
      </c>
      <c r="AA992" s="453" t="s">
        <v>49</v>
      </c>
      <c r="AB992" s="542" t="s">
        <v>835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835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835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6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3" t="s">
        <v>40</v>
      </c>
      <c r="Y1036" s="684">
        <v>904</v>
      </c>
      <c r="Z1036" s="685">
        <v>10</v>
      </c>
      <c r="AA1036" s="685" t="s">
        <v>29</v>
      </c>
      <c r="AB1036" s="686" t="s">
        <v>464</v>
      </c>
      <c r="AC1036" s="687">
        <v>320</v>
      </c>
      <c r="AD1036" s="688">
        <v>633</v>
      </c>
      <c r="AE1036" s="689">
        <v>633</v>
      </c>
      <c r="AF1036" s="690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2" t="s">
        <v>56</v>
      </c>
      <c r="Y1037" s="714"/>
      <c r="Z1037" s="713"/>
      <c r="AA1037" s="691"/>
      <c r="AB1037" s="692"/>
      <c r="AC1037" s="693"/>
      <c r="AD1037" s="694">
        <f>AD1006+AD798+AD623+AD568+AD534+AD500+AD12</f>
        <v>5409112.3000000007</v>
      </c>
      <c r="AE1037" s="695">
        <f>AE1006+AE798+AE623+AE568+AE534+AE500+AE12</f>
        <v>3284433.1</v>
      </c>
      <c r="AF1037" s="693">
        <f>AF1006+AF798+AF623+AF568+AF534+AF500+AF12</f>
        <v>3189048.2</v>
      </c>
      <c r="AG1037" s="3"/>
      <c r="AH1037" s="3"/>
    </row>
    <row r="1038" spans="1:35" x14ac:dyDescent="0.25">
      <c r="Y1038" s="711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9:T9"/>
    <mergeCell ref="X9:AC9"/>
    <mergeCell ref="A8:T8"/>
    <mergeCell ref="X8:AF8"/>
    <mergeCell ref="AD6:AF6"/>
    <mergeCell ref="AI200:AJ20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2025-06-11T13:41:55Z</cp:lastPrinted>
  <dcterms:created xsi:type="dcterms:W3CDTF">2001-09-21T11:20:50Z</dcterms:created>
  <dcterms:modified xsi:type="dcterms:W3CDTF">2025-06-27T13:13:58Z</dcterms:modified>
</cp:coreProperties>
</file>